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<sst xmlns="http://schemas.openxmlformats.org/spreadsheetml/2006/main" count="77" uniqueCount="63">
  <si>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Rubro de Gastos</t>
  </si>
  <si>
    <t>$ Totales</t>
  </si>
  <si>
    <t>$/Cab</t>
  </si>
  <si>
    <t>Personal</t>
  </si>
  <si>
    <t>Cesiones de leche (del Tambo)</t>
  </si>
  <si>
    <t>Sanidad: Honorarios</t>
  </si>
  <si>
    <t>Sanidad: Productos</t>
  </si>
  <si>
    <t>Suplem.: Afrechillo</t>
  </si>
  <si>
    <t>Labores con Maq. Propia</t>
  </si>
  <si>
    <t>Amortiz. Otros Bienes</t>
  </si>
  <si>
    <t>Suplem.: Silo</t>
  </si>
  <si>
    <t>Suplem.: Balanceado</t>
  </si>
  <si>
    <t>Suplem.: Heno</t>
  </si>
  <si>
    <t>Suplem.: Grano de maíz</t>
  </si>
  <si>
    <t>Suplem.: Núcleo</t>
  </si>
  <si>
    <t>Suplem.: Peller Girasol</t>
  </si>
  <si>
    <t>Suplem.: Pellet soja</t>
  </si>
  <si>
    <t>Inseminación Artificial</t>
  </si>
  <si>
    <t>Suplem: Afrechillo Trigo</t>
  </si>
  <si>
    <t>Suplem: Algodón</t>
  </si>
  <si>
    <t>Suplem: Grano de maíz</t>
  </si>
  <si>
    <t>Suplem: Pellet de girasol</t>
  </si>
  <si>
    <t>Suplem: Pellet de soja</t>
  </si>
  <si>
    <t>Suplem: Rollos</t>
  </si>
  <si>
    <t>Suplem: Cascarilla de soja</t>
  </si>
  <si>
    <t>Labores con Maquinaria propia</t>
  </si>
  <si>
    <t>Verdeos de invierno</t>
  </si>
  <si>
    <t>Silo de maíz</t>
  </si>
  <si>
    <t>Conservación de Pasturas</t>
  </si>
  <si>
    <t>Amortización Praderas</t>
  </si>
  <si>
    <t>% Gasto s/Amort</t>
  </si>
  <si>
    <t>* Peso de Salida: 186 kilos/cabeza.</t>
  </si>
  <si>
    <t>* Producción por cabeza: 146 kilo/cabeza.</t>
  </si>
  <si>
    <t>* Producción Total: 72.802 kilos.</t>
  </si>
  <si>
    <t>* Peso de Entrada: 186 kilos/cabeza.</t>
  </si>
  <si>
    <t>* Superficie: 473 hectáreas.</t>
  </si>
  <si>
    <t>* Producción por cabeza: 314 kilo/cabeza.</t>
  </si>
  <si>
    <t>* Peso de Salida: 500 kilos/cabeza.</t>
  </si>
  <si>
    <t>* Producción Total: 192.798 kilos.</t>
  </si>
  <si>
    <t>* Superficie: 10 hectáreas.</t>
  </si>
  <si>
    <t>* Peso de Entrada: 40 kilos/cabeza.</t>
  </si>
  <si>
    <t>* Valor de mercado Vq. Preñada :</t>
  </si>
  <si>
    <t>* Cantidad Vaquillonas Recriadas: 614</t>
  </si>
  <si>
    <t>* Facturación leche anual:</t>
  </si>
  <si>
    <t>$/ha</t>
  </si>
  <si>
    <t xml:space="preserve">% s/Tot. Fact.Leche </t>
  </si>
  <si>
    <t>Costo Total (Crianza+Recría)</t>
  </si>
  <si>
    <t>Total Costo Directo Crianza</t>
  </si>
  <si>
    <t>Total Costo Directo Recría</t>
  </si>
  <si>
    <t>2.500 $/Cab</t>
  </si>
  <si>
    <t>* Producción individual leche:</t>
  </si>
  <si>
    <t>22,79 Lts./VO/Día</t>
  </si>
  <si>
    <t>* Vacas en Ordeñe………………..</t>
  </si>
  <si>
    <t>% s/Valor Merc.Vaq.</t>
  </si>
  <si>
    <t>CUADRO  2. SUBACTIVIDAD RECRIA</t>
  </si>
  <si>
    <t>CUADRO 1. SUBACTIVIDAD CRIANZA</t>
  </si>
  <si>
    <t>GESTION 2006/07 "LAS OVERITAS"</t>
  </si>
  <si>
    <t xml:space="preserve"> ------</t>
  </si>
  <si>
    <t xml:space="preserve"> --------</t>
  </si>
  <si>
    <t>(b)</t>
  </si>
  <si>
    <t>$ (a)</t>
  </si>
  <si>
    <t>Refiere a (a)</t>
  </si>
  <si>
    <t>Refiere a (b)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</si>
</sst>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Fill="1" applyAlignment="1">
      <alignment/>
    </xf>
    <xf numFmtId="10" fontId="0" fillId="0" borderId="7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8" xfId="0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2" fillId="0" borderId="8" xfId="0" applyNumberFormat="1" applyFon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4" fontId="0" fillId="0" borderId="7" xfId="0" applyNumberForma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0" fontId="2" fillId="0" borderId="8" xfId="0" applyNumberFormat="1" applyFont="1" applyBorder="1" applyAlignment="1">
      <alignment horizontal="center"/>
    </xf>
    <xf numFmtId="0" fontId="2" fillId="2" borderId="18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16">
      <selection activeCell="F63" sqref="F63"/>
    </sheetView>
  </sheetViews>
  <sheetFormatPr defaultColWidth="11.421875" defaultRowHeight="12.75"/>
  <cols>
    <col min="1" max="1" width="26.28125" style="0" customWidth="1"/>
    <col min="4" max="4" width="17.28125" style="0" customWidth="1"/>
    <col min="5" max="5" width="12.28125" style="0" customWidth="1"/>
    <col min="6" max="7" width="18.7109375" style="0" customWidth="1"/>
  </cols>
  <sheetData>
    <row r="1" spans="1:2" ht="13.5" thickBot="1">
      <c r="A1" s="46" t="s">
        <v>56</v>
      </c>
      <c r="B1" s="3"/>
    </row>
    <row r="2" spans="1:2" ht="13.5" thickBot="1">
      <c r="A2" s="47"/>
      <c r="B2" s="48"/>
    </row>
    <row r="3" spans="1:5" ht="13.5" thickBot="1">
      <c r="A3" s="1" t="s">
        <v>55</v>
      </c>
      <c r="B3" s="2"/>
      <c r="C3" s="44"/>
      <c r="D3" s="30"/>
      <c r="E3" s="30"/>
    </row>
    <row r="4" spans="1:6" ht="12.75">
      <c r="A4" t="s">
        <v>39</v>
      </c>
      <c r="C4" t="s">
        <v>41</v>
      </c>
      <c r="E4" t="s">
        <v>49</v>
      </c>
      <c r="F4" t="s">
        <v>59</v>
      </c>
    </row>
    <row r="5" spans="1:5" ht="12.75">
      <c r="A5" t="s">
        <v>40</v>
      </c>
      <c r="C5" t="s">
        <v>42</v>
      </c>
      <c r="E5" s="4"/>
    </row>
    <row r="6" spans="1:5" ht="12.75">
      <c r="A6" t="s">
        <v>31</v>
      </c>
      <c r="C6" s="20" t="s">
        <v>52</v>
      </c>
      <c r="E6" s="32">
        <v>1410</v>
      </c>
    </row>
    <row r="7" spans="1:5" ht="12.75">
      <c r="A7" t="s">
        <v>32</v>
      </c>
      <c r="C7" s="20" t="s">
        <v>50</v>
      </c>
      <c r="E7" s="33" t="s">
        <v>51</v>
      </c>
    </row>
    <row r="8" spans="1:6" ht="12.75">
      <c r="A8" t="s">
        <v>33</v>
      </c>
      <c r="C8" s="20" t="s">
        <v>43</v>
      </c>
      <c r="E8" s="34">
        <v>6821668</v>
      </c>
      <c r="F8" t="s">
        <v>60</v>
      </c>
    </row>
    <row r="9" spans="3:5" ht="12.75">
      <c r="C9" s="20"/>
      <c r="E9" s="34"/>
    </row>
    <row r="10" spans="6:7" ht="13.5" thickBot="1">
      <c r="F10" s="4" t="s">
        <v>61</v>
      </c>
      <c r="G10" s="4" t="s">
        <v>62</v>
      </c>
    </row>
    <row r="11" spans="1:7" ht="13.5" thickBot="1">
      <c r="A11" s="9" t="s">
        <v>0</v>
      </c>
      <c r="B11" s="10" t="s">
        <v>1</v>
      </c>
      <c r="C11" s="10" t="s">
        <v>2</v>
      </c>
      <c r="D11" s="24" t="s">
        <v>30</v>
      </c>
      <c r="E11" s="10" t="s">
        <v>44</v>
      </c>
      <c r="F11" s="29" t="s">
        <v>53</v>
      </c>
      <c r="G11" s="29" t="s">
        <v>45</v>
      </c>
    </row>
    <row r="12" spans="1:7" ht="12.75">
      <c r="A12" s="8" t="s">
        <v>3</v>
      </c>
      <c r="B12" s="12">
        <v>33532</v>
      </c>
      <c r="C12" s="8">
        <v>67.25</v>
      </c>
      <c r="D12" s="25">
        <v>0.1255</v>
      </c>
      <c r="E12" s="37">
        <f>+B12/10</f>
        <v>3353.2</v>
      </c>
      <c r="F12" s="21">
        <f>+C12/2500</f>
        <v>0.0269</v>
      </c>
      <c r="G12" s="21">
        <f>+B12/$E$8</f>
        <v>0.004915513331929962</v>
      </c>
    </row>
    <row r="13" spans="1:7" ht="12.75">
      <c r="A13" s="5" t="s">
        <v>4</v>
      </c>
      <c r="B13" s="13">
        <v>15273</v>
      </c>
      <c r="C13" s="5">
        <v>30.63</v>
      </c>
      <c r="D13" s="26">
        <v>0.0572</v>
      </c>
      <c r="E13" s="37">
        <f aca="true" t="shared" si="0" ref="E13:E25">+B13/10</f>
        <v>1527.3</v>
      </c>
      <c r="F13" s="21">
        <f aca="true" t="shared" si="1" ref="F13:F25">+C13/2500</f>
        <v>0.012251999999999999</v>
      </c>
      <c r="G13" s="21">
        <f aca="true" t="shared" si="2" ref="G13:G25">+B13/$E$8</f>
        <v>0.0022388952379388738</v>
      </c>
    </row>
    <row r="14" spans="1:7" ht="12.75">
      <c r="A14" s="5" t="s">
        <v>5</v>
      </c>
      <c r="B14" s="13">
        <v>386</v>
      </c>
      <c r="C14" s="5">
        <v>0.77</v>
      </c>
      <c r="D14" s="26">
        <v>0.0014</v>
      </c>
      <c r="E14" s="37">
        <f t="shared" si="0"/>
        <v>38.6</v>
      </c>
      <c r="F14" s="21">
        <f t="shared" si="1"/>
        <v>0.000308</v>
      </c>
      <c r="G14" s="21">
        <f t="shared" si="2"/>
        <v>5.658440135169287E-05</v>
      </c>
    </row>
    <row r="15" spans="1:7" ht="12.75">
      <c r="A15" s="5" t="s">
        <v>6</v>
      </c>
      <c r="B15" s="13">
        <v>15582</v>
      </c>
      <c r="C15" s="5">
        <v>31.25</v>
      </c>
      <c r="D15" s="26">
        <v>0.0583</v>
      </c>
      <c r="E15" s="37">
        <f t="shared" si="0"/>
        <v>1558.2</v>
      </c>
      <c r="F15" s="21">
        <f t="shared" si="1"/>
        <v>0.0125</v>
      </c>
      <c r="G15" s="21">
        <f t="shared" si="2"/>
        <v>0.0022841920773628973</v>
      </c>
    </row>
    <row r="16" spans="1:7" ht="12.75">
      <c r="A16" s="5" t="s">
        <v>7</v>
      </c>
      <c r="B16" s="13">
        <v>47511</v>
      </c>
      <c r="C16" s="5">
        <v>95.28</v>
      </c>
      <c r="D16" s="26">
        <v>0.1778</v>
      </c>
      <c r="E16" s="37">
        <f t="shared" si="0"/>
        <v>4751.1</v>
      </c>
      <c r="F16" s="21">
        <f t="shared" si="1"/>
        <v>0.038112</v>
      </c>
      <c r="G16" s="21">
        <f t="shared" si="2"/>
        <v>0.006964718892798653</v>
      </c>
    </row>
    <row r="17" spans="1:7" ht="12.75">
      <c r="A17" s="5" t="s">
        <v>11</v>
      </c>
      <c r="B17" s="13">
        <v>36362</v>
      </c>
      <c r="C17" s="5">
        <v>72.92</v>
      </c>
      <c r="D17" s="26">
        <v>0.1361</v>
      </c>
      <c r="E17" s="37">
        <f t="shared" si="0"/>
        <v>3636.2</v>
      </c>
      <c r="F17" s="21">
        <f t="shared" si="1"/>
        <v>0.029168</v>
      </c>
      <c r="G17" s="21">
        <f t="shared" si="2"/>
        <v>0.0053303678807001455</v>
      </c>
    </row>
    <row r="18" spans="1:7" ht="12.75">
      <c r="A18" s="5" t="s">
        <v>12</v>
      </c>
      <c r="B18" s="13">
        <v>11813</v>
      </c>
      <c r="C18" s="5">
        <v>23.69</v>
      </c>
      <c r="D18" s="26">
        <v>0.0442</v>
      </c>
      <c r="E18" s="37">
        <f t="shared" si="0"/>
        <v>1181.3</v>
      </c>
      <c r="F18" s="21">
        <f t="shared" si="1"/>
        <v>0.009476</v>
      </c>
      <c r="G18" s="21">
        <f t="shared" si="2"/>
        <v>0.0017316879097604868</v>
      </c>
    </row>
    <row r="19" spans="1:7" ht="12.75">
      <c r="A19" s="5" t="s">
        <v>13</v>
      </c>
      <c r="B19" s="13">
        <v>25925</v>
      </c>
      <c r="C19" s="5">
        <v>51.99</v>
      </c>
      <c r="D19" s="26">
        <v>0.097</v>
      </c>
      <c r="E19" s="37">
        <f t="shared" si="0"/>
        <v>2592.5</v>
      </c>
      <c r="F19" s="21">
        <f t="shared" si="1"/>
        <v>0.020796000000000002</v>
      </c>
      <c r="G19" s="21">
        <f t="shared" si="2"/>
        <v>0.0038003901685042425</v>
      </c>
    </row>
    <row r="20" spans="1:7" ht="12.75">
      <c r="A20" s="5" t="s">
        <v>14</v>
      </c>
      <c r="B20" s="13">
        <v>31781</v>
      </c>
      <c r="C20" s="5">
        <v>63.73</v>
      </c>
      <c r="D20" s="26">
        <v>0.119</v>
      </c>
      <c r="E20" s="37">
        <f t="shared" si="0"/>
        <v>3178.1</v>
      </c>
      <c r="F20" s="21">
        <f t="shared" si="1"/>
        <v>0.025491999999999997</v>
      </c>
      <c r="G20" s="21">
        <f t="shared" si="2"/>
        <v>0.004658831241860495</v>
      </c>
    </row>
    <row r="21" spans="1:7" ht="12.75">
      <c r="A21" s="5" t="s">
        <v>15</v>
      </c>
      <c r="B21" s="13">
        <v>1421</v>
      </c>
      <c r="C21" s="5">
        <v>2.85</v>
      </c>
      <c r="D21" s="26">
        <v>0.0053</v>
      </c>
      <c r="E21" s="37">
        <f t="shared" si="0"/>
        <v>142.1</v>
      </c>
      <c r="F21" s="21">
        <f t="shared" si="1"/>
        <v>0.00114</v>
      </c>
      <c r="G21" s="21">
        <f t="shared" si="2"/>
        <v>0.00020830682466516987</v>
      </c>
    </row>
    <row r="22" spans="1:7" ht="12.75">
      <c r="A22" s="5" t="s">
        <v>16</v>
      </c>
      <c r="B22" s="13">
        <v>5934</v>
      </c>
      <c r="C22" s="5">
        <v>11.9</v>
      </c>
      <c r="D22" s="26">
        <v>0.0222</v>
      </c>
      <c r="E22" s="37">
        <f t="shared" si="0"/>
        <v>593.4</v>
      </c>
      <c r="F22" s="21">
        <f t="shared" si="1"/>
        <v>0.00476</v>
      </c>
      <c r="G22" s="21">
        <f t="shared" si="2"/>
        <v>0.0008698752269972681</v>
      </c>
    </row>
    <row r="23" spans="1:7" ht="12.75">
      <c r="A23" s="5" t="s">
        <v>10</v>
      </c>
      <c r="B23" s="13">
        <v>529</v>
      </c>
      <c r="C23" s="5">
        <v>1.06</v>
      </c>
      <c r="D23" s="26">
        <v>0.002</v>
      </c>
      <c r="E23" s="37">
        <f t="shared" si="0"/>
        <v>52.9</v>
      </c>
      <c r="F23" s="21">
        <f t="shared" si="1"/>
        <v>0.000424</v>
      </c>
      <c r="G23" s="21">
        <f t="shared" si="2"/>
        <v>7.754701636022158E-05</v>
      </c>
    </row>
    <row r="24" spans="1:7" ht="12.75">
      <c r="A24" s="5" t="s">
        <v>8</v>
      </c>
      <c r="B24" s="13">
        <v>41110</v>
      </c>
      <c r="C24" s="5">
        <v>82.44</v>
      </c>
      <c r="D24" s="26">
        <v>0.1539</v>
      </c>
      <c r="E24" s="37">
        <f t="shared" si="0"/>
        <v>4111</v>
      </c>
      <c r="F24" s="21">
        <f t="shared" si="1"/>
        <v>0.032976</v>
      </c>
      <c r="G24" s="21">
        <f t="shared" si="2"/>
        <v>0.006026385335668637</v>
      </c>
    </row>
    <row r="25" spans="1:7" ht="13.5" thickBot="1">
      <c r="A25" s="6" t="s">
        <v>9</v>
      </c>
      <c r="B25" s="14">
        <v>546</v>
      </c>
      <c r="C25" s="6">
        <v>1.09</v>
      </c>
      <c r="D25" s="27" t="s">
        <v>57</v>
      </c>
      <c r="E25" s="37">
        <f t="shared" si="0"/>
        <v>54.6</v>
      </c>
      <c r="F25" s="21">
        <f t="shared" si="1"/>
        <v>0.000436</v>
      </c>
      <c r="G25" s="21">
        <f t="shared" si="2"/>
        <v>8.00390754871096E-05</v>
      </c>
    </row>
    <row r="26" spans="1:7" ht="13.5" thickBot="1">
      <c r="A26" s="7" t="s">
        <v>47</v>
      </c>
      <c r="B26" s="15">
        <f aca="true" t="shared" si="3" ref="B26:G26">SUM(B12:B25)</f>
        <v>267705</v>
      </c>
      <c r="C26" s="10">
        <f t="shared" si="3"/>
        <v>536.85</v>
      </c>
      <c r="D26" s="28">
        <f t="shared" si="3"/>
        <v>0.9999</v>
      </c>
      <c r="E26" s="38">
        <f t="shared" si="3"/>
        <v>26770.5</v>
      </c>
      <c r="F26" s="45">
        <f t="shared" si="3"/>
        <v>0.21474000000000001</v>
      </c>
      <c r="G26" s="45">
        <f t="shared" si="3"/>
        <v>0.03924333462138585</v>
      </c>
    </row>
    <row r="27" spans="5:7" ht="12.75">
      <c r="E27" s="42"/>
      <c r="F27" s="35"/>
      <c r="G27" s="35"/>
    </row>
    <row r="28" spans="5:7" ht="13.5" thickBot="1">
      <c r="E28" s="42"/>
      <c r="F28" s="35"/>
      <c r="G28" s="35"/>
    </row>
    <row r="29" spans="1:7" ht="13.5" thickBot="1">
      <c r="A29" s="1" t="s">
        <v>54</v>
      </c>
      <c r="B29" s="2"/>
      <c r="C29" s="44"/>
      <c r="D29" s="30"/>
      <c r="E29" s="43"/>
      <c r="F29" s="35"/>
      <c r="G29" s="35"/>
    </row>
    <row r="30" spans="1:7" ht="12.75">
      <c r="A30" t="s">
        <v>35</v>
      </c>
      <c r="E30" s="42"/>
      <c r="F30" s="35"/>
      <c r="G30" s="35"/>
    </row>
    <row r="31" spans="1:7" ht="12.75">
      <c r="A31" t="s">
        <v>34</v>
      </c>
      <c r="E31" s="42"/>
      <c r="F31" s="35"/>
      <c r="G31" s="35"/>
    </row>
    <row r="32" spans="1:7" ht="12.75">
      <c r="A32" t="s">
        <v>37</v>
      </c>
      <c r="E32" s="42"/>
      <c r="F32" s="35"/>
      <c r="G32" s="35"/>
    </row>
    <row r="33" spans="1:7" ht="12.75">
      <c r="A33" t="s">
        <v>36</v>
      </c>
      <c r="E33" s="42"/>
      <c r="F33" s="35"/>
      <c r="G33" s="35"/>
    </row>
    <row r="34" spans="1:7" ht="12.75">
      <c r="A34" t="s">
        <v>38</v>
      </c>
      <c r="E34" s="42"/>
      <c r="F34" s="35"/>
      <c r="G34" s="35"/>
    </row>
    <row r="35" spans="5:7" ht="13.5" thickBot="1">
      <c r="E35" s="42"/>
      <c r="F35" s="51" t="s">
        <v>61</v>
      </c>
      <c r="G35" s="51" t="s">
        <v>62</v>
      </c>
    </row>
    <row r="36" spans="1:7" ht="13.5" thickBot="1">
      <c r="A36" s="9" t="s">
        <v>0</v>
      </c>
      <c r="B36" s="10" t="s">
        <v>1</v>
      </c>
      <c r="C36" s="10" t="s">
        <v>2</v>
      </c>
      <c r="D36" s="11" t="s">
        <v>30</v>
      </c>
      <c r="E36" s="41" t="s">
        <v>44</v>
      </c>
      <c r="F36" s="36" t="s">
        <v>53</v>
      </c>
      <c r="G36" s="36" t="s">
        <v>45</v>
      </c>
    </row>
    <row r="37" spans="1:7" ht="12.75">
      <c r="A37" s="8" t="s">
        <v>3</v>
      </c>
      <c r="B37" s="12">
        <v>99459</v>
      </c>
      <c r="C37" s="8">
        <v>161.98</v>
      </c>
      <c r="D37" s="21">
        <v>0.2827</v>
      </c>
      <c r="E37" s="40">
        <f>+B37/473</f>
        <v>210.27272727272728</v>
      </c>
      <c r="F37" s="21">
        <f>+C37/2500</f>
        <v>0.064792</v>
      </c>
      <c r="G37" s="21">
        <f>+B37/$E$8</f>
        <v>0.014579865217715081</v>
      </c>
    </row>
    <row r="38" spans="1:7" ht="12.75">
      <c r="A38" s="5" t="s">
        <v>17</v>
      </c>
      <c r="B38" s="13">
        <v>9249</v>
      </c>
      <c r="C38" s="5">
        <v>15.06</v>
      </c>
      <c r="D38" s="22">
        <v>0.0263</v>
      </c>
      <c r="E38" s="40">
        <f aca="true" t="shared" si="4" ref="E38:E52">+B38/473</f>
        <v>19.553911205073994</v>
      </c>
      <c r="F38" s="21">
        <f aca="true" t="shared" si="5" ref="F38:F52">+C38/2500</f>
        <v>0.006024</v>
      </c>
      <c r="G38" s="21">
        <f aca="true" t="shared" si="6" ref="G38:G52">+B38/$E$8</f>
        <v>0.0013558267567404336</v>
      </c>
    </row>
    <row r="39" spans="1:7" ht="12.75">
      <c r="A39" s="5" t="s">
        <v>5</v>
      </c>
      <c r="B39" s="13">
        <v>1157</v>
      </c>
      <c r="C39" s="5">
        <v>1.88</v>
      </c>
      <c r="D39" s="22">
        <v>0.0033</v>
      </c>
      <c r="E39" s="40">
        <f t="shared" si="4"/>
        <v>2.446088794926004</v>
      </c>
      <c r="F39" s="21">
        <f t="shared" si="5"/>
        <v>0.000752</v>
      </c>
      <c r="G39" s="21">
        <f t="shared" si="6"/>
        <v>0.00016960661234173227</v>
      </c>
    </row>
    <row r="40" spans="1:7" ht="12.75">
      <c r="A40" s="5" t="s">
        <v>6</v>
      </c>
      <c r="B40" s="13">
        <v>9409</v>
      </c>
      <c r="C40" s="5">
        <v>15.32</v>
      </c>
      <c r="D40" s="22">
        <v>0.0267</v>
      </c>
      <c r="E40" s="40">
        <f t="shared" si="4"/>
        <v>19.892177589852007</v>
      </c>
      <c r="F40" s="21">
        <f t="shared" si="5"/>
        <v>0.006128</v>
      </c>
      <c r="G40" s="21">
        <f t="shared" si="6"/>
        <v>0.0013792814308758504</v>
      </c>
    </row>
    <row r="41" spans="1:7" ht="12.75">
      <c r="A41" s="5" t="s">
        <v>18</v>
      </c>
      <c r="B41" s="13">
        <v>36705</v>
      </c>
      <c r="C41" s="5">
        <v>59.78</v>
      </c>
      <c r="D41" s="22">
        <v>0.1043</v>
      </c>
      <c r="E41" s="40">
        <f t="shared" si="4"/>
        <v>77.60042283298097</v>
      </c>
      <c r="F41" s="21">
        <f t="shared" si="5"/>
        <v>0.023912</v>
      </c>
      <c r="G41" s="21">
        <f t="shared" si="6"/>
        <v>0.005380648838377945</v>
      </c>
    </row>
    <row r="42" spans="1:7" ht="12.75">
      <c r="A42" s="5" t="s">
        <v>19</v>
      </c>
      <c r="B42" s="13">
        <v>139</v>
      </c>
      <c r="C42" s="5">
        <v>0.23</v>
      </c>
      <c r="D42" s="22">
        <v>0.0004</v>
      </c>
      <c r="E42" s="40">
        <f t="shared" si="4"/>
        <v>0.2938689217758985</v>
      </c>
      <c r="F42" s="21">
        <f t="shared" si="5"/>
        <v>9.2E-05</v>
      </c>
      <c r="G42" s="21">
        <f t="shared" si="6"/>
        <v>2.0376248155143288E-05</v>
      </c>
    </row>
    <row r="43" spans="1:7" ht="12.75">
      <c r="A43" s="5" t="s">
        <v>20</v>
      </c>
      <c r="B43" s="13">
        <v>35784</v>
      </c>
      <c r="C43" s="5">
        <v>58.28</v>
      </c>
      <c r="D43" s="22">
        <v>0.1017</v>
      </c>
      <c r="E43" s="40">
        <f t="shared" si="4"/>
        <v>75.65327695560254</v>
      </c>
      <c r="F43" s="21">
        <f t="shared" si="5"/>
        <v>0.023312</v>
      </c>
      <c r="G43" s="21">
        <f t="shared" si="6"/>
        <v>0.005245637870385953</v>
      </c>
    </row>
    <row r="44" spans="1:7" ht="12.75">
      <c r="A44" s="5" t="s">
        <v>21</v>
      </c>
      <c r="B44" s="13">
        <v>19060</v>
      </c>
      <c r="C44" s="5">
        <v>31.04</v>
      </c>
      <c r="D44" s="22">
        <v>0.0542</v>
      </c>
      <c r="E44" s="40">
        <f t="shared" si="4"/>
        <v>40.295983086680764</v>
      </c>
      <c r="F44" s="21">
        <f t="shared" si="5"/>
        <v>0.012416</v>
      </c>
      <c r="G44" s="21">
        <f t="shared" si="6"/>
        <v>0.0027940380563815184</v>
      </c>
    </row>
    <row r="45" spans="1:7" ht="12.75">
      <c r="A45" s="5" t="s">
        <v>22</v>
      </c>
      <c r="B45" s="13">
        <v>2990</v>
      </c>
      <c r="C45" s="5">
        <v>4.87</v>
      </c>
      <c r="D45" s="22">
        <v>0.0085</v>
      </c>
      <c r="E45" s="40">
        <f t="shared" si="4"/>
        <v>6.321353065539112</v>
      </c>
      <c r="F45" s="21">
        <f t="shared" si="5"/>
        <v>0.001948</v>
      </c>
      <c r="G45" s="21">
        <f t="shared" si="6"/>
        <v>0.00043830922290560024</v>
      </c>
    </row>
    <row r="46" spans="1:7" ht="12.75">
      <c r="A46" s="5" t="s">
        <v>23</v>
      </c>
      <c r="B46" s="13">
        <v>238</v>
      </c>
      <c r="C46" s="5">
        <v>0.39</v>
      </c>
      <c r="D46" s="22">
        <v>0.0007</v>
      </c>
      <c r="E46" s="40">
        <f t="shared" si="4"/>
        <v>0.5031712473572939</v>
      </c>
      <c r="F46" s="21">
        <f t="shared" si="5"/>
        <v>0.000156</v>
      </c>
      <c r="G46" s="21">
        <f t="shared" si="6"/>
        <v>3.488882777643239E-05</v>
      </c>
    </row>
    <row r="47" spans="1:7" ht="12.75">
      <c r="A47" s="5" t="s">
        <v>24</v>
      </c>
      <c r="B47" s="13">
        <v>188</v>
      </c>
      <c r="C47" s="5">
        <v>0.31</v>
      </c>
      <c r="D47" s="22">
        <v>0.0005</v>
      </c>
      <c r="E47" s="40">
        <f t="shared" si="4"/>
        <v>0.3974630021141649</v>
      </c>
      <c r="F47" s="21">
        <f t="shared" si="5"/>
        <v>0.000124</v>
      </c>
      <c r="G47" s="21">
        <f t="shared" si="6"/>
        <v>2.7559242109114663E-05</v>
      </c>
    </row>
    <row r="48" spans="1:7" ht="12.75">
      <c r="A48" s="5" t="s">
        <v>25</v>
      </c>
      <c r="B48" s="13">
        <v>41110</v>
      </c>
      <c r="C48" s="5">
        <v>66.95</v>
      </c>
      <c r="D48" s="22">
        <v>0.1169</v>
      </c>
      <c r="E48" s="40">
        <f t="shared" si="4"/>
        <v>86.91331923890064</v>
      </c>
      <c r="F48" s="21">
        <f t="shared" si="5"/>
        <v>0.02678</v>
      </c>
      <c r="G48" s="21">
        <f t="shared" si="6"/>
        <v>0.006026385335668637</v>
      </c>
    </row>
    <row r="49" spans="1:7" ht="12.75">
      <c r="A49" s="5" t="s">
        <v>26</v>
      </c>
      <c r="B49" s="13">
        <v>6599</v>
      </c>
      <c r="C49" s="5">
        <v>10.75</v>
      </c>
      <c r="D49" s="22">
        <v>0.0188</v>
      </c>
      <c r="E49" s="40">
        <f t="shared" si="4"/>
        <v>13.951374207188161</v>
      </c>
      <c r="F49" s="21">
        <f t="shared" si="5"/>
        <v>0.0043</v>
      </c>
      <c r="G49" s="21">
        <f t="shared" si="6"/>
        <v>0.0009673587163725939</v>
      </c>
    </row>
    <row r="50" spans="1:7" ht="12.75">
      <c r="A50" s="6" t="s">
        <v>27</v>
      </c>
      <c r="B50" s="14">
        <v>83757</v>
      </c>
      <c r="C50" s="6">
        <v>136.41</v>
      </c>
      <c r="D50" s="23">
        <v>0.2381</v>
      </c>
      <c r="E50" s="40">
        <f t="shared" si="4"/>
        <v>177.07610993657505</v>
      </c>
      <c r="F50" s="21">
        <f t="shared" si="5"/>
        <v>0.054564</v>
      </c>
      <c r="G50" s="21">
        <f t="shared" si="6"/>
        <v>0.012278082134750621</v>
      </c>
    </row>
    <row r="51" spans="1:7" ht="12.75">
      <c r="A51" s="5" t="s">
        <v>28</v>
      </c>
      <c r="B51" s="13">
        <v>5951</v>
      </c>
      <c r="C51" s="5">
        <v>9.69</v>
      </c>
      <c r="D51" s="22">
        <v>0.0169</v>
      </c>
      <c r="E51" s="40">
        <f t="shared" si="4"/>
        <v>12.581395348837209</v>
      </c>
      <c r="F51" s="21">
        <f t="shared" si="5"/>
        <v>0.0038759999999999997</v>
      </c>
      <c r="G51" s="21">
        <f t="shared" si="6"/>
        <v>0.0008723672861241561</v>
      </c>
    </row>
    <row r="52" spans="1:7" ht="13.5" thickBot="1">
      <c r="A52" s="16" t="s">
        <v>29</v>
      </c>
      <c r="B52" s="17">
        <v>14542</v>
      </c>
      <c r="C52" s="18">
        <v>23.68</v>
      </c>
      <c r="D52" s="19" t="s">
        <v>58</v>
      </c>
      <c r="E52" s="40">
        <f t="shared" si="4"/>
        <v>30.74418604651163</v>
      </c>
      <c r="F52" s="21">
        <f t="shared" si="5"/>
        <v>0.009472</v>
      </c>
      <c r="G52" s="21">
        <f t="shared" si="6"/>
        <v>0.0021317366954826883</v>
      </c>
    </row>
    <row r="53" spans="1:7" ht="13.5" thickBot="1">
      <c r="A53" s="7" t="s">
        <v>48</v>
      </c>
      <c r="B53" s="15">
        <f>SUM(B37:B52)</f>
        <v>366337</v>
      </c>
      <c r="C53" s="10">
        <f>SUM(C37:C52)</f>
        <v>596.62</v>
      </c>
      <c r="D53" s="31">
        <f>SUM(D37:D52)</f>
        <v>1</v>
      </c>
      <c r="E53" s="41">
        <f>SUM(E37:E52)</f>
        <v>774.4968287526426</v>
      </c>
      <c r="F53" s="45">
        <f>SUM(F37:F52)</f>
        <v>0.23864800000000003</v>
      </c>
      <c r="G53" s="45">
        <f>+B53/E8</f>
        <v>0.0537019684921635</v>
      </c>
    </row>
    <row r="54" spans="1:7" ht="13.5" thickBot="1">
      <c r="A54" s="29" t="s">
        <v>46</v>
      </c>
      <c r="B54" s="15">
        <f>B26+B53</f>
        <v>634042</v>
      </c>
      <c r="C54" s="15">
        <v>1134</v>
      </c>
      <c r="D54" s="50" t="s">
        <v>57</v>
      </c>
      <c r="E54" s="49" t="s">
        <v>57</v>
      </c>
      <c r="F54" s="45">
        <f>+F53+F26</f>
        <v>0.453388</v>
      </c>
      <c r="G54" s="45">
        <f>+B54/E8</f>
        <v>0.09294530311354936</v>
      </c>
    </row>
    <row r="55" spans="5:7" ht="12.75">
      <c r="E55" s="42"/>
      <c r="F55" s="35"/>
      <c r="G55" s="35"/>
    </row>
    <row r="56" spans="5:7" ht="12.75">
      <c r="E56" s="42"/>
      <c r="F56" s="35"/>
      <c r="G56" s="35"/>
    </row>
    <row r="57" spans="5:7" ht="12.75">
      <c r="E57" s="42"/>
      <c r="F57" s="35"/>
      <c r="G57" s="35"/>
    </row>
    <row r="58" spans="5:7" ht="12.75">
      <c r="E58" s="42"/>
      <c r="F58" s="35"/>
      <c r="G58" s="35"/>
    </row>
    <row r="59" spans="5:7" ht="12.75">
      <c r="E59" s="42"/>
      <c r="F59" s="35"/>
      <c r="G59" s="35"/>
    </row>
    <row r="60" spans="5:7" ht="12.75">
      <c r="E60" s="42"/>
      <c r="F60" s="35"/>
      <c r="G60" s="35"/>
    </row>
    <row r="61" ht="12.75">
      <c r="E61" s="42"/>
    </row>
    <row r="62" ht="12.75">
      <c r="E62" s="42"/>
    </row>
    <row r="63" ht="12.75">
      <c r="E63" s="42"/>
    </row>
    <row r="64" ht="12.75">
      <c r="E64" s="42"/>
    </row>
    <row r="65" ht="12.75">
      <c r="E65" s="42"/>
    </row>
    <row r="66" ht="12.75">
      <c r="E66" s="42"/>
    </row>
    <row r="67" ht="12.75">
      <c r="E67" s="42"/>
    </row>
    <row r="68" ht="12.75">
      <c r="E68" s="42"/>
    </row>
    <row r="69" ht="12.75">
      <c r="E69" s="42"/>
    </row>
    <row r="70" ht="12.75">
      <c r="E70" s="42"/>
    </row>
    <row r="71" ht="12.75">
      <c r="E71" s="42"/>
    </row>
    <row r="72" ht="12.75">
      <c r="E72" s="42"/>
    </row>
    <row r="73" ht="12.75">
      <c r="E73" s="42"/>
    </row>
    <row r="74" ht="12.75">
      <c r="E74" s="42"/>
    </row>
    <row r="75" ht="12.75">
      <c r="E75" s="42"/>
    </row>
    <row r="76" ht="12.75">
      <c r="E76" s="42"/>
    </row>
    <row r="77" ht="12.75">
      <c r="E77" s="42"/>
    </row>
    <row r="78" ht="12.75">
      <c r="E78" s="42"/>
    </row>
    <row r="79" ht="12.75">
      <c r="E79" s="42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  <row r="89" ht="12.75">
      <c r="E89" s="39"/>
    </row>
    <row r="90" ht="12.75">
      <c r="E90" s="39"/>
    </row>
    <row r="91" ht="12.75">
      <c r="E91" s="39"/>
    </row>
    <row r="92" ht="12.75">
      <c r="E92" s="39"/>
    </row>
    <row r="93" ht="12.75">
      <c r="E93" s="39"/>
    </row>
    <row r="94" ht="12.75">
      <c r="E94" s="39"/>
    </row>
    <row r="95" ht="12.75">
      <c r="E95" s="39"/>
    </row>
    <row r="96" ht="12.75">
      <c r="E96" s="39"/>
    </row>
    <row r="97" ht="12.75">
      <c r="E97" s="39"/>
    </row>
    <row r="98" ht="12.75">
      <c r="E98" s="39"/>
    </row>
    <row r="99" ht="12.75">
      <c r="E99" s="39"/>
    </row>
    <row r="100" ht="12.75">
      <c r="E100" s="39"/>
    </row>
    <row r="101" ht="12.75">
      <c r="E101" s="39"/>
    </row>
    <row r="102" ht="12.75">
      <c r="E102" s="39"/>
    </row>
    <row r="103" ht="12.75">
      <c r="E103" s="39"/>
    </row>
    <row r="104" ht="12.75">
      <c r="E104" s="39"/>
    </row>
    <row r="105" ht="12.75">
      <c r="E105" s="39"/>
    </row>
    <row r="106" ht="12.75">
      <c r="E106" s="39"/>
    </row>
    <row r="107" ht="12.75">
      <c r="E107" s="39"/>
    </row>
    <row r="108" ht="12.75">
      <c r="E108" s="39"/>
    </row>
    <row r="109" ht="12.75">
      <c r="E109" s="39"/>
    </row>
    <row r="110" ht="12.75">
      <c r="E110" s="39"/>
    </row>
    <row r="111" ht="12.75">
      <c r="E111" s="39"/>
    </row>
    <row r="112" ht="12.75">
      <c r="E112" s="39"/>
    </row>
    <row r="113" ht="12.75">
      <c r="E113" s="39"/>
    </row>
    <row r="114" ht="12.75">
      <c r="E114" s="3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WinuE</cp:lastModifiedBy>
  <dcterms:created xsi:type="dcterms:W3CDTF">2008-05-05T13:42:56Z</dcterms:created>
  <dcterms:modified xsi:type="dcterms:W3CDTF">2009-01-29T14:20:11Z</dcterms:modified>
  <cp:category/>
  <cp:version/>
  <cp:contentType/>
  <cp:contentStatus/>
</cp:coreProperties>
</file>