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600" windowHeight="5113" tabRatio="500" activeTab="0"/>
  </bookViews>
  <sheets>
    <sheet name="A" sheetId="1" r:id="rId1"/>
    <sheet name="B" sheetId="2" r:id="rId2"/>
  </sheets>
  <definedNames>
    <definedName name="_xlnm.Print_Area" localSheetId="0">'A'!$A$1:$I$166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<sst xmlns="http://schemas.openxmlformats.org/spreadsheetml/2006/main" count="212" uniqueCount="207">
  <si>
    <t xml:space="preserve">     Uno de los temas tradicionales entre los responsables de las integraciones</t>
  </si>
  <si>
    <t>y los tecnicos ha sido siempre como medir la productividad de manera que permita</t>
  </si>
  <si>
    <t>adolecen del defecto de no valorizar los resultados en terminos economicos.</t>
  </si>
  <si>
    <t xml:space="preserve">Bajo este enfoque, un lote es mejor que otro cuando genera para la Empresa un mayor </t>
  </si>
  <si>
    <t>Es obvio tambien que las variables involucradas son las mismas que las que señalaramos</t>
  </si>
  <si>
    <t xml:space="preserve">Para cumplir con esta premisa la propuesta es utilizar la siguiente formula como un </t>
  </si>
  <si>
    <t>donde:</t>
  </si>
  <si>
    <t xml:space="preserve"> </t>
  </si>
  <si>
    <t>siguientes resultados:</t>
  </si>
  <si>
    <t>Ejemplo 1.</t>
  </si>
  <si>
    <t>Variables</t>
  </si>
  <si>
    <t>Lote</t>
  </si>
  <si>
    <t xml:space="preserve"> 1</t>
  </si>
  <si>
    <t xml:space="preserve"> 2</t>
  </si>
  <si>
    <t xml:space="preserve"> 3</t>
  </si>
  <si>
    <t xml:space="preserve">pero no el mejor peso o aumento diario. No siempre el mejor resultado es producido por </t>
  </si>
  <si>
    <t>respecto de las variables involucradas.</t>
  </si>
  <si>
    <t>VALOR MARGINAL DE LAS VARIABLES</t>
  </si>
  <si>
    <t>DATOS</t>
  </si>
  <si>
    <t>Precio del pollo ($/Kg)</t>
  </si>
  <si>
    <t>Peso vivo (Kg)</t>
  </si>
  <si>
    <t>Ejemplo 3.</t>
  </si>
  <si>
    <t>despejando c, resulta:</t>
  </si>
  <si>
    <t xml:space="preserve">  </t>
  </si>
  <si>
    <t>instalar una peleteadora o no. La duda generalmente consiste en si la mejora de peso y/o</t>
  </si>
  <si>
    <t>BIBLIOGRAFIA.</t>
  </si>
  <si>
    <t>Examinemos la performance de tres lotes de pollos que han arrojado los</t>
  </si>
  <si>
    <t>a) recalculando el nuevo valor segun la formula del Beneficio, o</t>
  </si>
  <si>
    <t xml:space="preserve">   (derivada).</t>
  </si>
  <si>
    <t>La forma de calcularlo seria la siguiente:</t>
  </si>
  <si>
    <t>DATOS:</t>
  </si>
  <si>
    <t>-Permite comparar diferentes lotes de parrilleros entre si.</t>
  </si>
  <si>
    <t>-Permite el manipuleo algebraico para aplicarla a diferentes problemas.</t>
  </si>
  <si>
    <t xml:space="preserve">-Puede ser utilizada para incluir en las formulas de pago al integrado </t>
  </si>
  <si>
    <t>-Permite tomar decisiones que tengan sentido productivo y economico</t>
  </si>
  <si>
    <t xml:space="preserve"> matemática. McGraw Hill.</t>
  </si>
  <si>
    <t>Peso vivo</t>
  </si>
  <si>
    <t xml:space="preserve">   (Kg)</t>
  </si>
  <si>
    <t>dB / dPa = - ( c x Pv ) / 100</t>
  </si>
  <si>
    <t xml:space="preserve">       STD</t>
  </si>
  <si>
    <t xml:space="preserve">       AB</t>
  </si>
  <si>
    <t>Observaciones</t>
  </si>
  <si>
    <t xml:space="preserve">       PP</t>
  </si>
  <si>
    <t xml:space="preserve">        C</t>
  </si>
  <si>
    <t>ANEXO 1.</t>
  </si>
  <si>
    <t xml:space="preserve">   ¿Como compara con el FEP ?</t>
  </si>
  <si>
    <t>ver grafico</t>
  </si>
  <si>
    <t>ANEXO 2.</t>
  </si>
  <si>
    <t xml:space="preserve">     ¿como inciden los costos fijos?</t>
  </si>
  <si>
    <t xml:space="preserve">   Como el resultado de la formula esta expresado en $/pollo, restarle a dos valores de B</t>
  </si>
  <si>
    <t>el mismo costo de bebe, no cambia nada.</t>
  </si>
  <si>
    <t xml:space="preserve">   En terminos algebraicos sería:</t>
  </si>
  <si>
    <t xml:space="preserve">   En terminos economicos seria:</t>
  </si>
  <si>
    <t>ANEXO 3.</t>
  </si>
  <si>
    <t xml:space="preserve">   ¿Como compara con el IBE?</t>
  </si>
  <si>
    <t>como un indice que :"cuanto mas grande, mejor y mas chico, peor" porque relaciona las</t>
  </si>
  <si>
    <t>variables de una manera que conceptualmente parecen no significar nada,o al menos</t>
  </si>
  <si>
    <t>no se hace evidente o explicito.</t>
  </si>
  <si>
    <t>B ($/pollo)  = 0.85 - 0.25</t>
  </si>
  <si>
    <t>B' ($/pollo) = 0.80 - 0.25</t>
  </si>
  <si>
    <t>B = I - C</t>
  </si>
  <si>
    <t>B = I - CV - CF</t>
  </si>
  <si>
    <t>B = Iq - CVq - CF</t>
  </si>
  <si>
    <t>dB/dq = I - CV</t>
  </si>
  <si>
    <t>IBE = Pv - (Pp / Pa) x consumo ???</t>
  </si>
  <si>
    <t>IBE = El IBE es similar al B y funciona, solo que se puede utilizar</t>
  </si>
  <si>
    <t>y algunos otros más, todos los cuales tienen sus virtudes y sus puntos débiles.</t>
  </si>
  <si>
    <t>c                   = conversion alimenticia</t>
  </si>
  <si>
    <t>CFU ($/pollo) = Costos fijos</t>
  </si>
  <si>
    <t xml:space="preserve">Pv (Kg)         = Peso vivo  </t>
  </si>
  <si>
    <t>Pa ($/Kg)      = Precio del alimento</t>
  </si>
  <si>
    <t>Pp ($/Kg)      = Precio del pollo</t>
  </si>
  <si>
    <t xml:space="preserve">Pp: </t>
  </si>
  <si>
    <t xml:space="preserve">Pa: </t>
  </si>
  <si>
    <t xml:space="preserve">CFU: </t>
  </si>
  <si>
    <t>B = ( Pp - ( c x Pa )-(CFU/Pv)) x Pv</t>
  </si>
  <si>
    <t>B = ( Pp x Pv ) - (c x Pa x Pv ) - CFU</t>
  </si>
  <si>
    <t>edad/ADP</t>
  </si>
  <si>
    <t>PV</t>
  </si>
  <si>
    <t>Precio alimento ($/Kg)</t>
  </si>
  <si>
    <t>Peso relativo de cada variable-------&gt;</t>
  </si>
  <si>
    <t>B ($/pollo)       = Beneficio</t>
  </si>
  <si>
    <t>cuando los costos fijos son muy altos.</t>
  </si>
  <si>
    <t>Se puede ver como cambia el Beneficio con cambios en los valores unitarios</t>
  </si>
  <si>
    <t>de las variables consideradas, y de dos maneras:</t>
  </si>
  <si>
    <t>¿Cual es el punto de indiferencia para que convenga peletear?</t>
  </si>
  <si>
    <t>comparar distintos lotes de pollos entre si y se pueda decir cual ha sido el mejor y por lo tanto</t>
  </si>
  <si>
    <t xml:space="preserve">  49/60</t>
  </si>
  <si>
    <t>47/56</t>
  </si>
  <si>
    <t>48/58</t>
  </si>
  <si>
    <t>conversión harán de esta compra una inversión rentable.</t>
  </si>
  <si>
    <t>la conversión a alcanzar (mejorar) para pagar la inversión.</t>
  </si>
  <si>
    <t>Precio del pollo ($/Kg): 12</t>
  </si>
  <si>
    <t>Precio del alimento ($/Kg): 3.7 (harina); 4.0 (pellet)</t>
  </si>
  <si>
    <t>Peso vivo (Kg): 2.800</t>
  </si>
  <si>
    <t>CFU ($/pollo): 4</t>
  </si>
  <si>
    <t>B (harina)= (12 - (2.1 x 3.7 )-(4/2.800)) x 2.800 = 7.844 ($/pollo)</t>
  </si>
  <si>
    <t>Conversion: 2.1</t>
  </si>
  <si>
    <r>
      <t>relativos de las variables</t>
    </r>
    <r>
      <rPr>
        <sz val="12"/>
        <rFont val="Times New Roman"/>
        <family val="1"/>
      </rPr>
      <t>.</t>
    </r>
  </si>
  <si>
    <t>En este caso, el mejor resultado parece ser el del lote 3. Presenta la mejor conversión</t>
  </si>
  <si>
    <t>la mejor conversión; puede darse por un mayor peso vivo, cuando el precio es bueno o,</t>
  </si>
  <si>
    <r>
      <t xml:space="preserve">Esto dependerá de los resultados de performance y de los </t>
    </r>
    <r>
      <rPr>
        <b/>
        <sz val="12"/>
        <rFont val="Times New Roman"/>
        <family val="1"/>
      </rPr>
      <t>valores económicos</t>
    </r>
    <r>
      <rPr>
        <sz val="12"/>
        <rFont val="Times New Roman"/>
        <family val="1"/>
      </rPr>
      <t xml:space="preserve"> </t>
    </r>
  </si>
  <si>
    <t>conversión</t>
  </si>
  <si>
    <t>Para calcular los mismos es necesario hallar las derivadas de la función  B</t>
  </si>
  <si>
    <t xml:space="preserve"> tomada en cuenta varia en una unidad.</t>
  </si>
  <si>
    <t xml:space="preserve"> de la misma. En otras palabras es el cambio en el valor de la función B cuando la variable</t>
  </si>
  <si>
    <t>Ejemplo 2.</t>
  </si>
  <si>
    <t>dB / dc = - ( Pa x Pv )/ 100</t>
  </si>
  <si>
    <t>dB / dPv = Pp - ( c x Pa ) / 100</t>
  </si>
  <si>
    <t>dB / dPp = Pv / 100</t>
  </si>
  <si>
    <t>Conversión</t>
  </si>
  <si>
    <t xml:space="preserve">                           dB/dPV = (Pp - ( c x Pa )) = 0</t>
  </si>
  <si>
    <t>Ejemplo 4.</t>
  </si>
  <si>
    <t>Un caso que se presenta en algunas Empresas en crecimiento es la decisión de</t>
  </si>
  <si>
    <t>En función de los resultados que tenga la Empresa, se podrá calcular cuál sería</t>
  </si>
  <si>
    <t xml:space="preserve"> en la Integración.</t>
  </si>
  <si>
    <t>-Contempla en un solo valor la performance física y económica de un lote.</t>
  </si>
  <si>
    <t xml:space="preserve">  incorporando incentivos por productividad pero en base a valores</t>
  </si>
  <si>
    <t xml:space="preserve">  economicos y no físicos.</t>
  </si>
  <si>
    <t>-HENDERSON, J. M. y QUANDT,R.E. Teoría microeconomica; una aproximación</t>
  </si>
  <si>
    <t>Beneficio</t>
  </si>
  <si>
    <t>Ing. Ricardo Hume</t>
  </si>
  <si>
    <t>MEDICIÓN DE LA PRODUCTIVIDAD EN LOTES DE PARRILLEROS.</t>
  </si>
  <si>
    <t>apuntar en esa dirección para lograr maximizar el resultado económico de la Empresa.</t>
  </si>
  <si>
    <t>Se han propuesto y se utilizan diversos indices como la conversión, la conversión ajustada</t>
  </si>
  <si>
    <t>a un determinado peso, el F.E.P., el aumento diario promedio, la relación peso/conversión</t>
  </si>
  <si>
    <t xml:space="preserve">Usados en un entorno de investigación o de productividad física son validos pero, para </t>
  </si>
  <si>
    <t>aquellos que estan involucrados en la produccion comercial de pollos, todos estos índices</t>
  </si>
  <si>
    <t>A mi entender, nutricion animal aplicada a poblaciones es netamente un problema económico.</t>
  </si>
  <si>
    <t>retorno económico.</t>
  </si>
  <si>
    <t>anteriormente pero es necesario introducir algun factor económico que las valorice.</t>
  </si>
  <si>
    <t>parámetro mas al evaluar los resultados de la integración.</t>
  </si>
  <si>
    <t>(1)</t>
  </si>
  <si>
    <t>(2)</t>
  </si>
  <si>
    <t>(3)</t>
  </si>
  <si>
    <t>(4)</t>
  </si>
  <si>
    <t>(5)</t>
  </si>
  <si>
    <r>
      <t xml:space="preserve">Conceptualmente, la derivada de una función representa la </t>
    </r>
    <r>
      <rPr>
        <b/>
        <sz val="12"/>
        <rFont val="Times New Roman"/>
        <family val="1"/>
      </rPr>
      <t>variacion instantánea</t>
    </r>
  </si>
  <si>
    <t>Para clarificar como funcionan las derivadas halladas veamos un ejemplo práctico:</t>
  </si>
  <si>
    <r>
      <t>B = (Pp - (</t>
    </r>
    <r>
      <rPr>
        <b/>
        <sz val="12"/>
        <rFont val="Times New Roman"/>
        <family val="1"/>
      </rPr>
      <t>c</t>
    </r>
    <r>
      <rPr>
        <sz val="12"/>
        <rFont val="Times New Roman"/>
        <family val="1"/>
      </rPr>
      <t xml:space="preserve"> x Pa)-(CFU/Pv)) x Pv</t>
    </r>
  </si>
  <si>
    <r>
      <t>B = (Pp x Pv) - (</t>
    </r>
    <r>
      <rPr>
        <b/>
        <sz val="12"/>
        <rFont val="Times New Roman"/>
        <family val="1"/>
      </rPr>
      <t>c</t>
    </r>
    <r>
      <rPr>
        <sz val="12"/>
        <rFont val="Times New Roman"/>
        <family val="1"/>
      </rPr>
      <t xml:space="preserve"> x Pa x Pv)- CFU</t>
    </r>
  </si>
  <si>
    <r>
      <t>B = (12 x 2.800) - (</t>
    </r>
    <r>
      <rPr>
        <b/>
        <sz val="12"/>
        <rFont val="Times New Roman"/>
        <family val="1"/>
      </rPr>
      <t>c</t>
    </r>
    <r>
      <rPr>
        <sz val="12"/>
        <rFont val="Times New Roman"/>
        <family val="1"/>
      </rPr>
      <t xml:space="preserve"> x 4 x 2.8) - 4 = 7.844</t>
    </r>
  </si>
  <si>
    <r>
      <t>B = 33.6 - 11.2</t>
    </r>
    <r>
      <rPr>
        <b/>
        <sz val="12"/>
        <rFont val="Times New Roman"/>
        <family val="1"/>
      </rPr>
      <t>c</t>
    </r>
    <r>
      <rPr>
        <sz val="12"/>
        <rFont val="Times New Roman"/>
        <family val="1"/>
      </rPr>
      <t xml:space="preserve"> - 4= 7.844</t>
    </r>
  </si>
  <si>
    <r>
      <t>c</t>
    </r>
    <r>
      <rPr>
        <sz val="12"/>
        <rFont val="Times New Roman"/>
        <family val="1"/>
      </rPr>
      <t xml:space="preserve"> =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(7.844 + 4 - 33.6)/11.2 =</t>
    </r>
    <r>
      <rPr>
        <b/>
        <sz val="12"/>
        <rFont val="Times New Roman"/>
        <family val="1"/>
      </rPr>
      <t xml:space="preserve"> 1.94</t>
    </r>
  </si>
  <si>
    <t>CONCLUSIONES:</t>
  </si>
  <si>
    <t>-Es una herramienta util para estudiar el programa de alimentación mas rentable.</t>
  </si>
  <si>
    <t>-Es conceptualmente sencilla y de facil aplicación.</t>
  </si>
  <si>
    <t>FORMULA DE PAGO AL GRANJERO</t>
  </si>
  <si>
    <t>DATOS DEL MES</t>
  </si>
  <si>
    <t xml:space="preserve">     </t>
  </si>
  <si>
    <t xml:space="preserve">B=(Po - (c * AB))*PV </t>
  </si>
  <si>
    <t>Po ($/kG)  =</t>
  </si>
  <si>
    <t xml:space="preserve">RESULTADOS </t>
  </si>
  <si>
    <t>AB ($/kG)  =</t>
  </si>
  <si>
    <t xml:space="preserve">          CRIANZA INDIVIDUAL :</t>
  </si>
  <si>
    <t>Valor marginal de la conversión.</t>
  </si>
  <si>
    <t>c                 =</t>
  </si>
  <si>
    <t>dB/dc = - AB * PV       :</t>
  </si>
  <si>
    <t>PV (kG)     =</t>
  </si>
  <si>
    <t>Basico ($/POLLO)=</t>
  </si>
  <si>
    <t>$/POLLO</t>
  </si>
  <si>
    <t xml:space="preserve">   $/KG</t>
  </si>
  <si>
    <t>Valor marginal del Peso Vivo.</t>
  </si>
  <si>
    <t>B                =</t>
  </si>
  <si>
    <t xml:space="preserve"> PAGO:</t>
  </si>
  <si>
    <t>dB/dPV = Po - c * AB :</t>
  </si>
  <si>
    <t>B'               =</t>
  </si>
  <si>
    <t>B' - B         =</t>
  </si>
  <si>
    <t>RESULTADOS  CZAS</t>
  </si>
  <si>
    <t>CONV.</t>
  </si>
  <si>
    <t xml:space="preserve">    PV</t>
  </si>
  <si>
    <t>PAGO/POLLO</t>
  </si>
  <si>
    <t xml:space="preserve">   PAGO/KG</t>
  </si>
  <si>
    <t>GRANJA        A</t>
  </si>
  <si>
    <t>GRANJA        B</t>
  </si>
  <si>
    <t>Como los valores marginales de PV y c son iguales, el pago</t>
  </si>
  <si>
    <t>GRANJA        C</t>
  </si>
  <si>
    <t>al cambiar uno u otro parámetro son iguales.</t>
  </si>
  <si>
    <t>GRANJA        D</t>
  </si>
  <si>
    <t>GRANJA        E</t>
  </si>
  <si>
    <t>GRANJA        F</t>
  </si>
  <si>
    <t>GRANJA        G</t>
  </si>
  <si>
    <t>GRANJA      AVG</t>
  </si>
  <si>
    <t xml:space="preserve">Esta fórmula contempla pagar exactamente el valor marginal que aportan los resultados de un </t>
  </si>
  <si>
    <t>determinado granjero, ya sea en peso vivo (PV) o en conversion (c).</t>
  </si>
  <si>
    <t>Nota: las áreas amarillas son para entrar datos.</t>
  </si>
  <si>
    <t>Alimento barato</t>
  </si>
  <si>
    <t>Alimento caro</t>
  </si>
  <si>
    <t>Ejemplo</t>
  </si>
  <si>
    <t>Peso vivo (kg)</t>
  </si>
  <si>
    <t>Promedio integración</t>
  </si>
  <si>
    <t>5% mejor conv. / 5% peor peso</t>
  </si>
  <si>
    <t>5% peor conv / 5% mejor peso</t>
  </si>
  <si>
    <t>Paga el mejor peso</t>
  </si>
  <si>
    <t>Paga la mejor conv.</t>
  </si>
  <si>
    <t>dB/dPa= - (c x PV)/10</t>
  </si>
  <si>
    <t>dB/dPV= (Pp-(c*Pa))/10</t>
  </si>
  <si>
    <t>dB/dPp= PV/10</t>
  </si>
  <si>
    <t>dB/dc= - (Pa x Pv)/10</t>
  </si>
  <si>
    <t>DERIVADAS DE LA FUNCIÓN     (tomando como cambio marginal el primer decimal).</t>
  </si>
  <si>
    <t xml:space="preserve">b) recalculando el nuevo Beneficio através del valor marginal de cada variable </t>
  </si>
  <si>
    <r>
      <t xml:space="preserve">                          </t>
    </r>
    <r>
      <rPr>
        <b/>
        <sz val="12"/>
        <rFont val="Times New Roman"/>
        <family val="1"/>
      </rPr>
      <t xml:space="preserve"> c</t>
    </r>
    <r>
      <rPr>
        <sz val="12"/>
        <rFont val="Times New Roman"/>
        <family val="1"/>
      </rPr>
      <t xml:space="preserve"> = ( Pp / Pa )  </t>
    </r>
  </si>
  <si>
    <r>
      <t xml:space="preserve">                           </t>
    </r>
    <r>
      <rPr>
        <b/>
        <sz val="12"/>
        <rFont val="Times New Roman"/>
        <family val="1"/>
      </rPr>
      <t>c</t>
    </r>
    <r>
      <rPr>
        <sz val="12"/>
        <rFont val="Times New Roman"/>
        <family val="1"/>
      </rPr>
      <t xml:space="preserve"> = </t>
    </r>
  </si>
  <si>
    <t>(*)</t>
  </si>
  <si>
    <t>tomando los valores mencionados en (*):</t>
  </si>
  <si>
    <r>
      <t xml:space="preserve">Un caso de aplicación interesante, por ejemplo,  es determinar a que </t>
    </r>
    <r>
      <rPr>
        <b/>
        <sz val="12"/>
        <rFont val="Times New Roman"/>
        <family val="1"/>
      </rPr>
      <t>conversión</t>
    </r>
    <r>
      <rPr>
        <sz val="12"/>
        <rFont val="Times New Roman"/>
        <family val="1"/>
      </rPr>
      <t xml:space="preserve"> (instantánea)</t>
    </r>
  </si>
  <si>
    <t>se da el beneficio máximo (en este punto el valor de la derivada de la función es 0).</t>
  </si>
</sst>
</file>

<file path=xl/styles.xml><?xml version="1.0" encoding="utf-8"?>
<styleSheet xmlns="http://schemas.openxmlformats.org/spreadsheetml/2006/main">
  <numFmts count="4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&quot;$&quot;\-#,##0"/>
    <numFmt numFmtId="181" formatCode="&quot;$&quot;#,##0;[Red]&quot;$&quot;\-#,##0"/>
    <numFmt numFmtId="182" formatCode="&quot;$&quot;#,##0.00;&quot;$&quot;\-#,##0.00"/>
    <numFmt numFmtId="183" formatCode="&quot;$&quot;#,##0.00;[Red]&quot;$&quot;\-#,##0.00"/>
    <numFmt numFmtId="184" formatCode="_ &quot;$&quot;* #,##0_ ;_ &quot;$&quot;* \-#,##0_ ;_ &quot;$&quot;* &quot;-&quot;_ ;_ @_ "/>
    <numFmt numFmtId="185" formatCode="_ &quot;$&quot;* #,##0.00_ ;_ &quot;$&quot;* \-#,##0.00_ ;_ &quot;$&quot;* &quot;-&quot;??_ ;_ @_ 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.0"/>
    <numFmt numFmtId="195" formatCode="0.000"/>
    <numFmt numFmtId="196" formatCode="mmmm\ d\,\ yyyy"/>
    <numFmt numFmtId="197" formatCode="00000"/>
    <numFmt numFmtId="198" formatCode="0.0000"/>
    <numFmt numFmtId="199" formatCode="0.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mediumGray">
        <fgColor rgb="FFFFFFFF"/>
        <bgColor rgb="FFFFFFFF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196" fontId="4" fillId="0" borderId="0" applyFill="0" applyBorder="0" applyAlignment="0" applyProtection="0"/>
    <xf numFmtId="2" fontId="4" fillId="0" borderId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66" fontId="4" fillId="0" borderId="0" applyFill="0" applyBorder="0" applyAlignment="0" applyProtection="0"/>
    <xf numFmtId="0" fontId="41" fillId="3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10" fontId="4" fillId="0" borderId="0" applyFill="0" applyBorder="0" applyAlignment="0" applyProtection="0"/>
    <xf numFmtId="194" fontId="4" fillId="0" borderId="0" applyFill="0" applyBorder="0" applyAlignment="0" applyProtection="0"/>
    <xf numFmtId="0" fontId="43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56" applyFont="1" applyAlignment="1">
      <alignment/>
    </xf>
    <xf numFmtId="0" fontId="7" fillId="0" borderId="0" xfId="56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10" xfId="56" applyFont="1" applyFill="1" applyBorder="1" applyAlignment="1">
      <alignment/>
    </xf>
    <xf numFmtId="0" fontId="7" fillId="0" borderId="10" xfId="56" applyFont="1" applyFill="1" applyBorder="1" applyAlignment="1">
      <alignment horizontal="center"/>
    </xf>
    <xf numFmtId="0" fontId="7" fillId="0" borderId="0" xfId="56" applyFont="1" applyFill="1" applyBorder="1" applyAlignment="1">
      <alignment horizontal="center"/>
    </xf>
    <xf numFmtId="195" fontId="7" fillId="0" borderId="10" xfId="56" applyNumberFormat="1" applyFont="1" applyFill="1" applyBorder="1" applyAlignment="1">
      <alignment horizontal="center"/>
    </xf>
    <xf numFmtId="195" fontId="7" fillId="0" borderId="10" xfId="56" applyNumberFormat="1" applyFont="1" applyFill="1" applyBorder="1" applyAlignment="1" applyProtection="1">
      <alignment horizontal="center"/>
      <protection locked="0"/>
    </xf>
    <xf numFmtId="0" fontId="8" fillId="0" borderId="0" xfId="56" applyFont="1" applyFill="1" applyAlignment="1">
      <alignment/>
    </xf>
    <xf numFmtId="0" fontId="7" fillId="0" borderId="11" xfId="56" applyFont="1" applyFill="1" applyBorder="1" applyAlignment="1">
      <alignment/>
    </xf>
    <xf numFmtId="0" fontId="7" fillId="0" borderId="12" xfId="56" applyFont="1" applyFill="1" applyBorder="1" applyAlignment="1">
      <alignment/>
    </xf>
    <xf numFmtId="2" fontId="7" fillId="0" borderId="12" xfId="56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13" xfId="56" applyFont="1" applyFill="1" applyBorder="1" applyAlignment="1">
      <alignment/>
    </xf>
    <xf numFmtId="2" fontId="7" fillId="0" borderId="0" xfId="56" applyNumberFormat="1" applyFont="1" applyFill="1" applyAlignment="1">
      <alignment horizontal="center"/>
    </xf>
    <xf numFmtId="2" fontId="7" fillId="0" borderId="14" xfId="56" applyNumberFormat="1" applyFont="1" applyFill="1" applyBorder="1" applyAlignment="1">
      <alignment horizontal="center"/>
    </xf>
    <xf numFmtId="0" fontId="7" fillId="0" borderId="15" xfId="56" applyFont="1" applyFill="1" applyBorder="1" applyAlignment="1">
      <alignment/>
    </xf>
    <xf numFmtId="0" fontId="7" fillId="0" borderId="16" xfId="0" applyFont="1" applyFill="1" applyBorder="1" applyAlignment="1">
      <alignment/>
    </xf>
    <xf numFmtId="195" fontId="7" fillId="0" borderId="16" xfId="56" applyNumberFormat="1" applyFont="1" applyFill="1" applyBorder="1" applyAlignment="1">
      <alignment horizontal="center"/>
    </xf>
    <xf numFmtId="195" fontId="7" fillId="0" borderId="17" xfId="56" applyNumberFormat="1" applyFont="1" applyFill="1" applyBorder="1" applyAlignment="1">
      <alignment horizontal="center"/>
    </xf>
    <xf numFmtId="0" fontId="9" fillId="0" borderId="16" xfId="56" applyFont="1" applyFill="1" applyBorder="1" applyAlignment="1">
      <alignment/>
    </xf>
    <xf numFmtId="195" fontId="7" fillId="0" borderId="0" xfId="56" applyNumberFormat="1" applyFont="1" applyFill="1" applyAlignment="1">
      <alignment horizontal="center"/>
    </xf>
    <xf numFmtId="195" fontId="7" fillId="0" borderId="0" xfId="56" applyNumberFormat="1" applyFont="1" applyFill="1" applyAlignment="1">
      <alignment/>
    </xf>
    <xf numFmtId="2" fontId="8" fillId="0" borderId="0" xfId="0" applyNumberFormat="1" applyFont="1" applyFill="1" applyAlignment="1">
      <alignment horizontal="left"/>
    </xf>
    <xf numFmtId="0" fontId="7" fillId="0" borderId="18" xfId="56" applyFont="1" applyFill="1" applyBorder="1" applyAlignment="1">
      <alignment horizontal="center"/>
    </xf>
    <xf numFmtId="2" fontId="7" fillId="33" borderId="10" xfId="0" applyNumberFormat="1" applyFont="1" applyFill="1" applyBorder="1" applyAlignment="1" applyProtection="1">
      <alignment horizontal="center"/>
      <protection locked="0"/>
    </xf>
    <xf numFmtId="2" fontId="7" fillId="33" borderId="19" xfId="56" applyNumberFormat="1" applyFont="1" applyFill="1" applyBorder="1" applyAlignment="1">
      <alignment horizontal="center"/>
    </xf>
    <xf numFmtId="2" fontId="7" fillId="33" borderId="20" xfId="56" applyNumberFormat="1" applyFont="1" applyFill="1" applyBorder="1" applyAlignment="1">
      <alignment horizontal="center"/>
    </xf>
    <xf numFmtId="195" fontId="7" fillId="33" borderId="20" xfId="56" applyNumberFormat="1" applyFont="1" applyFill="1" applyBorder="1" applyAlignment="1">
      <alignment horizontal="center"/>
    </xf>
    <xf numFmtId="195" fontId="7" fillId="33" borderId="21" xfId="56" applyNumberFormat="1" applyFont="1" applyFill="1" applyBorder="1" applyAlignment="1">
      <alignment horizontal="center"/>
    </xf>
    <xf numFmtId="2" fontId="7" fillId="33" borderId="10" xfId="56" applyNumberFormat="1" applyFont="1" applyFill="1" applyBorder="1" applyAlignment="1" applyProtection="1">
      <alignment horizontal="center"/>
      <protection locked="0"/>
    </xf>
    <xf numFmtId="195" fontId="7" fillId="33" borderId="10" xfId="56" applyNumberFormat="1" applyFont="1" applyFill="1" applyBorder="1" applyAlignment="1" applyProtection="1">
      <alignment horizontal="center"/>
      <protection locked="0"/>
    </xf>
    <xf numFmtId="0" fontId="7" fillId="34" borderId="18" xfId="56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2" xfId="56" applyFont="1" applyFill="1" applyBorder="1" applyAlignment="1">
      <alignment/>
    </xf>
    <xf numFmtId="0" fontId="7" fillId="34" borderId="22" xfId="56" applyFont="1" applyFill="1" applyBorder="1" applyAlignment="1">
      <alignment horizontal="center"/>
    </xf>
    <xf numFmtId="0" fontId="7" fillId="34" borderId="22" xfId="56" applyFont="1" applyFill="1" applyBorder="1" applyAlignment="1">
      <alignment horizontal="left"/>
    </xf>
    <xf numFmtId="0" fontId="7" fillId="34" borderId="23" xfId="56" applyFont="1" applyFill="1" applyBorder="1" applyAlignment="1">
      <alignment/>
    </xf>
    <xf numFmtId="0" fontId="7" fillId="0" borderId="0" xfId="56" applyFont="1" applyFill="1" applyAlignment="1" quotePrefix="1">
      <alignment/>
    </xf>
    <xf numFmtId="0" fontId="7" fillId="0" borderId="0" xfId="0" applyFont="1" applyFill="1" applyAlignment="1" quotePrefix="1">
      <alignment/>
    </xf>
    <xf numFmtId="195" fontId="7" fillId="19" borderId="21" xfId="56" applyNumberFormat="1" applyFont="1" applyFill="1" applyBorder="1" applyAlignment="1">
      <alignment horizontal="center"/>
    </xf>
    <xf numFmtId="195" fontId="7" fillId="19" borderId="16" xfId="56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21" xfId="56" applyFont="1" applyFill="1" applyBorder="1" applyAlignment="1">
      <alignment horizontal="center"/>
    </xf>
    <xf numFmtId="2" fontId="7" fillId="0" borderId="22" xfId="0" applyNumberFormat="1" applyFont="1" applyFill="1" applyBorder="1" applyAlignment="1" applyProtection="1">
      <alignment horizontal="center"/>
      <protection locked="0"/>
    </xf>
    <xf numFmtId="2" fontId="7" fillId="0" borderId="0" xfId="0" applyNumberFormat="1" applyFont="1" applyFill="1" applyAlignment="1">
      <alignment/>
    </xf>
    <xf numFmtId="49" fontId="7" fillId="0" borderId="0" xfId="0" applyNumberFormat="1" applyFont="1" applyFill="1" applyAlignment="1" quotePrefix="1">
      <alignment/>
    </xf>
    <xf numFmtId="195" fontId="7" fillId="0" borderId="0" xfId="56" applyNumberFormat="1" applyFont="1" applyFill="1" applyBorder="1" applyAlignment="1">
      <alignment horizontal="center"/>
    </xf>
    <xf numFmtId="195" fontId="7" fillId="0" borderId="0" xfId="56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24" xfId="0" applyFont="1" applyFill="1" applyBorder="1" applyAlignment="1" applyProtection="1">
      <alignment/>
      <protection/>
    </xf>
    <xf numFmtId="0" fontId="13" fillId="0" borderId="24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10" fillId="0" borderId="11" xfId="0" applyFont="1" applyFill="1" applyBorder="1" applyAlignment="1" applyProtection="1">
      <alignment/>
      <protection/>
    </xf>
    <xf numFmtId="0" fontId="11" fillId="35" borderId="0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/>
      <protection/>
    </xf>
    <xf numFmtId="0" fontId="10" fillId="36" borderId="19" xfId="0" applyFont="1" applyFill="1" applyBorder="1" applyAlignment="1" applyProtection="1">
      <alignment/>
      <protection locked="0"/>
    </xf>
    <xf numFmtId="0" fontId="10" fillId="36" borderId="21" xfId="0" applyFont="1" applyFill="1" applyBorder="1" applyAlignment="1" applyProtection="1">
      <alignment/>
      <protection locked="0"/>
    </xf>
    <xf numFmtId="0" fontId="10" fillId="0" borderId="15" xfId="0" applyFont="1" applyFill="1" applyBorder="1" applyAlignment="1" applyProtection="1">
      <alignment/>
      <protection/>
    </xf>
    <xf numFmtId="198" fontId="10" fillId="0" borderId="0" xfId="0" applyNumberFormat="1" applyFont="1" applyFill="1" applyBorder="1" applyAlignment="1" applyProtection="1">
      <alignment/>
      <protection/>
    </xf>
    <xf numFmtId="195" fontId="10" fillId="37" borderId="24" xfId="0" applyNumberFormat="1" applyFont="1" applyFill="1" applyBorder="1" applyAlignment="1" applyProtection="1">
      <alignment horizontal="center"/>
      <protection/>
    </xf>
    <xf numFmtId="195" fontId="10" fillId="38" borderId="25" xfId="0" applyNumberFormat="1" applyFont="1" applyFill="1" applyBorder="1" applyAlignment="1" applyProtection="1">
      <alignment horizontal="center"/>
      <protection/>
    </xf>
    <xf numFmtId="0" fontId="11" fillId="0" borderId="26" xfId="0" applyFont="1" applyFill="1" applyBorder="1" applyAlignment="1" applyProtection="1">
      <alignment/>
      <protection/>
    </xf>
    <xf numFmtId="0" fontId="11" fillId="0" borderId="27" xfId="0" applyFont="1" applyFill="1" applyBorder="1" applyAlignment="1" applyProtection="1">
      <alignment horizontal="center"/>
      <protection/>
    </xf>
    <xf numFmtId="0" fontId="11" fillId="0" borderId="28" xfId="0" applyFont="1" applyFill="1" applyBorder="1" applyAlignment="1" applyProtection="1">
      <alignment/>
      <protection/>
    </xf>
    <xf numFmtId="0" fontId="10" fillId="36" borderId="29" xfId="0" applyFont="1" applyFill="1" applyBorder="1" applyAlignment="1" applyProtection="1">
      <alignment/>
      <protection locked="0"/>
    </xf>
    <xf numFmtId="0" fontId="10" fillId="36" borderId="30" xfId="0" applyFont="1" applyFill="1" applyBorder="1" applyAlignment="1" applyProtection="1">
      <alignment/>
      <protection locked="0"/>
    </xf>
    <xf numFmtId="195" fontId="10" fillId="36" borderId="31" xfId="0" applyNumberFormat="1" applyFont="1" applyFill="1" applyBorder="1" applyAlignment="1" applyProtection="1">
      <alignment horizontal="center"/>
      <protection locked="0"/>
    </xf>
    <xf numFmtId="195" fontId="10" fillId="39" borderId="31" xfId="0" applyNumberFormat="1" applyFont="1" applyFill="1" applyBorder="1" applyAlignment="1" applyProtection="1">
      <alignment horizontal="center"/>
      <protection/>
    </xf>
    <xf numFmtId="2" fontId="10" fillId="39" borderId="32" xfId="0" applyNumberFormat="1" applyFont="1" applyFill="1" applyBorder="1" applyAlignment="1" applyProtection="1">
      <alignment horizontal="center"/>
      <protection/>
    </xf>
    <xf numFmtId="0" fontId="10" fillId="36" borderId="33" xfId="0" applyFont="1" applyFill="1" applyBorder="1" applyAlignment="1" applyProtection="1">
      <alignment/>
      <protection locked="0"/>
    </xf>
    <xf numFmtId="0" fontId="10" fillId="36" borderId="0" xfId="0" applyFont="1" applyFill="1" applyBorder="1" applyAlignment="1" applyProtection="1">
      <alignment/>
      <protection locked="0"/>
    </xf>
    <xf numFmtId="195" fontId="10" fillId="36" borderId="13" xfId="0" applyNumberFormat="1" applyFont="1" applyFill="1" applyBorder="1" applyAlignment="1" applyProtection="1">
      <alignment horizontal="center"/>
      <protection locked="0"/>
    </xf>
    <xf numFmtId="195" fontId="10" fillId="39" borderId="13" xfId="0" applyNumberFormat="1" applyFont="1" applyFill="1" applyBorder="1" applyAlignment="1" applyProtection="1">
      <alignment horizontal="center"/>
      <protection/>
    </xf>
    <xf numFmtId="2" fontId="10" fillId="39" borderId="34" xfId="0" applyNumberFormat="1" applyFont="1" applyFill="1" applyBorder="1" applyAlignment="1" applyProtection="1">
      <alignment horizontal="center"/>
      <protection/>
    </xf>
    <xf numFmtId="0" fontId="10" fillId="36" borderId="35" xfId="0" applyFont="1" applyFill="1" applyBorder="1" applyAlignment="1" applyProtection="1">
      <alignment/>
      <protection locked="0"/>
    </xf>
    <xf numFmtId="0" fontId="10" fillId="36" borderId="36" xfId="0" applyFont="1" applyFill="1" applyBorder="1" applyAlignment="1" applyProtection="1">
      <alignment/>
      <protection locked="0"/>
    </xf>
    <xf numFmtId="195" fontId="10" fillId="36" borderId="37" xfId="0" applyNumberFormat="1" applyFont="1" applyFill="1" applyBorder="1" applyAlignment="1" applyProtection="1">
      <alignment horizontal="center"/>
      <protection locked="0"/>
    </xf>
    <xf numFmtId="195" fontId="10" fillId="39" borderId="38" xfId="0" applyNumberFormat="1" applyFont="1" applyFill="1" applyBorder="1" applyAlignment="1" applyProtection="1">
      <alignment horizontal="center"/>
      <protection/>
    </xf>
    <xf numFmtId="2" fontId="10" fillId="39" borderId="39" xfId="0" applyNumberFormat="1" applyFont="1" applyFill="1" applyBorder="1" applyAlignment="1" applyProtection="1">
      <alignment horizontal="center"/>
      <protection/>
    </xf>
    <xf numFmtId="0" fontId="10" fillId="39" borderId="0" xfId="0" applyFont="1" applyFill="1" applyBorder="1" applyAlignment="1" applyProtection="1">
      <alignment/>
      <protection/>
    </xf>
    <xf numFmtId="195" fontId="10" fillId="39" borderId="0" xfId="0" applyNumberFormat="1" applyFont="1" applyFill="1" applyBorder="1" applyAlignment="1" applyProtection="1">
      <alignment horizontal="center"/>
      <protection/>
    </xf>
    <xf numFmtId="2" fontId="10" fillId="39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195" fontId="10" fillId="0" borderId="0" xfId="0" applyNumberFormat="1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2" fontId="10" fillId="40" borderId="16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195" fontId="10" fillId="0" borderId="12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95" fontId="10" fillId="0" borderId="0" xfId="0" applyNumberFormat="1" applyFont="1" applyFill="1" applyBorder="1" applyAlignment="1">
      <alignment horizontal="center"/>
    </xf>
    <xf numFmtId="2" fontId="10" fillId="41" borderId="0" xfId="0" applyNumberFormat="1" applyFont="1" applyFill="1" applyBorder="1" applyAlignment="1">
      <alignment horizontal="center"/>
    </xf>
    <xf numFmtId="195" fontId="10" fillId="0" borderId="16" xfId="0" applyNumberFormat="1" applyFont="1" applyFill="1" applyBorder="1" applyAlignment="1">
      <alignment horizontal="center"/>
    </xf>
    <xf numFmtId="2" fontId="10" fillId="41" borderId="16" xfId="0" applyNumberFormat="1" applyFont="1" applyFill="1" applyBorder="1" applyAlignment="1">
      <alignment horizontal="center"/>
    </xf>
    <xf numFmtId="2" fontId="10" fillId="0" borderId="16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25" xfId="0" applyFont="1" applyFill="1" applyBorder="1" applyAlignment="1" applyProtection="1">
      <alignment/>
      <protection/>
    </xf>
    <xf numFmtId="0" fontId="10" fillId="36" borderId="40" xfId="0" applyFont="1" applyFill="1" applyBorder="1" applyAlignment="1" applyProtection="1">
      <alignment horizontal="right"/>
      <protection locked="0"/>
    </xf>
    <xf numFmtId="0" fontId="10" fillId="36" borderId="14" xfId="0" applyFont="1" applyFill="1" applyBorder="1" applyAlignment="1" applyProtection="1">
      <alignment horizontal="right"/>
      <protection locked="0"/>
    </xf>
    <xf numFmtId="2" fontId="10" fillId="39" borderId="14" xfId="0" applyNumberFormat="1" applyFont="1" applyFill="1" applyBorder="1" applyAlignment="1" applyProtection="1">
      <alignment horizontal="right"/>
      <protection/>
    </xf>
    <xf numFmtId="195" fontId="10" fillId="39" borderId="14" xfId="0" applyNumberFormat="1" applyFont="1" applyFill="1" applyBorder="1" applyAlignment="1" applyProtection="1">
      <alignment horizontal="right"/>
      <protection/>
    </xf>
    <xf numFmtId="0" fontId="10" fillId="36" borderId="17" xfId="0" applyFont="1" applyFill="1" applyBorder="1" applyAlignment="1" applyProtection="1">
      <alignment horizontal="right"/>
      <protection locked="0"/>
    </xf>
    <xf numFmtId="49" fontId="7" fillId="0" borderId="0" xfId="0" applyNumberFormat="1" applyFont="1" applyFill="1" applyAlignment="1" quotePrefix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echa" xfId="43"/>
    <cellStyle name="Fijo" xfId="44"/>
    <cellStyle name="Good" xfId="45"/>
    <cellStyle name="Heading 1" xfId="46"/>
    <cellStyle name="Heading 2" xfId="47"/>
    <cellStyle name="Heading 3" xfId="48"/>
    <cellStyle name="Heading 4" xfId="49"/>
    <cellStyle name="HEADING1" xfId="50"/>
    <cellStyle name="HEADING2" xfId="51"/>
    <cellStyle name="Input" xfId="52"/>
    <cellStyle name="Linked Cell" xfId="53"/>
    <cellStyle name="Monetario" xfId="54"/>
    <cellStyle name="Neutral" xfId="55"/>
    <cellStyle name="normal 2" xfId="56"/>
    <cellStyle name="Note" xfId="57"/>
    <cellStyle name="Output" xfId="58"/>
    <cellStyle name="Porcentaje" xfId="59"/>
    <cellStyle name="Punto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109</xdr:row>
      <xdr:rowOff>57150</xdr:rowOff>
    </xdr:from>
    <xdr:to>
      <xdr:col>7</xdr:col>
      <xdr:colOff>400050</xdr:colOff>
      <xdr:row>119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20373975"/>
          <a:ext cx="23812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1276350</xdr:colOff>
      <xdr:row>113</xdr:row>
      <xdr:rowOff>57150</xdr:rowOff>
    </xdr:from>
    <xdr:to>
      <xdr:col>6</xdr:col>
      <xdr:colOff>638175</xdr:colOff>
      <xdr:row>116</xdr:row>
      <xdr:rowOff>171450</xdr:rowOff>
    </xdr:to>
    <xdr:sp>
      <xdr:nvSpPr>
        <xdr:cNvPr id="2" name="Forma libre 3"/>
        <xdr:cNvSpPr>
          <a:spLocks/>
        </xdr:cNvSpPr>
      </xdr:nvSpPr>
      <xdr:spPr>
        <a:xfrm>
          <a:off x="5505450" y="21174075"/>
          <a:ext cx="704850" cy="733425"/>
        </a:xfrm>
        <a:custGeom>
          <a:pathLst>
            <a:path h="747314" w="783464">
              <a:moveTo>
                <a:pt x="0" y="747314"/>
              </a:moveTo>
              <a:cubicBezTo>
                <a:pt x="201768" y="683993"/>
                <a:pt x="403537" y="620672"/>
                <a:pt x="528033" y="502616"/>
              </a:cubicBezTo>
              <a:cubicBezTo>
                <a:pt x="652529" y="384560"/>
                <a:pt x="710484" y="118396"/>
                <a:pt x="746974" y="38976"/>
              </a:cubicBezTo>
              <a:cubicBezTo>
                <a:pt x="783464" y="-40444"/>
                <a:pt x="746974" y="26097"/>
                <a:pt x="746974" y="26097"/>
              </a:cubicBezTo>
              <a:lnTo>
                <a:pt x="746974" y="26097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114</xdr:row>
      <xdr:rowOff>9525</xdr:rowOff>
    </xdr:from>
    <xdr:to>
      <xdr:col>7</xdr:col>
      <xdr:colOff>9525</xdr:colOff>
      <xdr:row>114</xdr:row>
      <xdr:rowOff>38100</xdr:rowOff>
    </xdr:to>
    <xdr:sp>
      <xdr:nvSpPr>
        <xdr:cNvPr id="3" name="Straight Connector 15"/>
        <xdr:cNvSpPr>
          <a:spLocks/>
        </xdr:cNvSpPr>
      </xdr:nvSpPr>
      <xdr:spPr>
        <a:xfrm>
          <a:off x="5219700" y="21326475"/>
          <a:ext cx="1685925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781050</xdr:colOff>
      <xdr:row>112</xdr:row>
      <xdr:rowOff>95250</xdr:rowOff>
    </xdr:from>
    <xdr:ext cx="2276475" cy="209550"/>
    <xdr:sp>
      <xdr:nvSpPr>
        <xdr:cNvPr id="4" name="TextBox 16"/>
        <xdr:cNvSpPr txBox="1">
          <a:spLocks noChangeArrowheads="1"/>
        </xdr:cNvSpPr>
      </xdr:nvSpPr>
      <xdr:spPr>
        <a:xfrm>
          <a:off x="6353175" y="21012150"/>
          <a:ext cx="2276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CMa (costo de producir una unidad extra)</a:t>
          </a:r>
        </a:p>
      </xdr:txBody>
    </xdr:sp>
    <xdr:clientData/>
  </xdr:oneCellAnchor>
  <xdr:oneCellAnchor>
    <xdr:from>
      <xdr:col>7</xdr:col>
      <xdr:colOff>85725</xdr:colOff>
      <xdr:row>113</xdr:row>
      <xdr:rowOff>104775</xdr:rowOff>
    </xdr:from>
    <xdr:ext cx="1200150" cy="209550"/>
    <xdr:sp>
      <xdr:nvSpPr>
        <xdr:cNvPr id="5" name="TextBox 17"/>
        <xdr:cNvSpPr txBox="1">
          <a:spLocks noChangeArrowheads="1"/>
        </xdr:cNvSpPr>
      </xdr:nvSpPr>
      <xdr:spPr>
        <a:xfrm>
          <a:off x="6981825" y="21221700"/>
          <a:ext cx="1200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IMa (precio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pollo)</a:t>
          </a:r>
        </a:p>
      </xdr:txBody>
    </xdr:sp>
    <xdr:clientData/>
  </xdr:oneCellAnchor>
  <xdr:twoCellAnchor>
    <xdr:from>
      <xdr:col>7</xdr:col>
      <xdr:colOff>47625</xdr:colOff>
      <xdr:row>155</xdr:row>
      <xdr:rowOff>133350</xdr:rowOff>
    </xdr:from>
    <xdr:to>
      <xdr:col>7</xdr:col>
      <xdr:colOff>1114425</xdr:colOff>
      <xdr:row>156</xdr:row>
      <xdr:rowOff>133350</xdr:rowOff>
    </xdr:to>
    <xdr:sp>
      <xdr:nvSpPr>
        <xdr:cNvPr id="6" name="Straight Arrow Connector 2"/>
        <xdr:cNvSpPr>
          <a:spLocks/>
        </xdr:cNvSpPr>
      </xdr:nvSpPr>
      <xdr:spPr>
        <a:xfrm flipH="1" flipV="1">
          <a:off x="6943725" y="29365575"/>
          <a:ext cx="106680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156</xdr:row>
      <xdr:rowOff>66675</xdr:rowOff>
    </xdr:from>
    <xdr:to>
      <xdr:col>7</xdr:col>
      <xdr:colOff>1123950</xdr:colOff>
      <xdr:row>156</xdr:row>
      <xdr:rowOff>161925</xdr:rowOff>
    </xdr:to>
    <xdr:sp>
      <xdr:nvSpPr>
        <xdr:cNvPr id="7" name="Straight Arrow Connector 4"/>
        <xdr:cNvSpPr>
          <a:spLocks/>
        </xdr:cNvSpPr>
      </xdr:nvSpPr>
      <xdr:spPr>
        <a:xfrm flipH="1" flipV="1">
          <a:off x="6924675" y="29489400"/>
          <a:ext cx="1095375" cy="85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3:M195"/>
  <sheetViews>
    <sheetView showGridLines="0" tabSelected="1" showOutlineSymbols="0" zoomScale="90" zoomScaleNormal="90" zoomScalePageLayoutView="0" workbookViewId="0" topLeftCell="A1">
      <selection activeCell="E105" sqref="E105"/>
    </sheetView>
  </sheetViews>
  <sheetFormatPr defaultColWidth="10.28125" defaultRowHeight="12.75"/>
  <cols>
    <col min="1" max="1" width="3.140625" style="3" customWidth="1"/>
    <col min="2" max="2" width="10.140625" style="3" customWidth="1"/>
    <col min="3" max="3" width="20.8515625" style="3" customWidth="1"/>
    <col min="4" max="4" width="14.00390625" style="3" customWidth="1"/>
    <col min="5" max="5" width="15.28125" style="3" customWidth="1"/>
    <col min="6" max="6" width="20.140625" style="3" customWidth="1"/>
    <col min="7" max="7" width="19.8515625" style="3" customWidth="1"/>
    <col min="8" max="8" width="19.140625" style="3" customWidth="1"/>
    <col min="9" max="9" width="11.7109375" style="3" customWidth="1"/>
    <col min="10" max="16384" width="10.28125" style="3" customWidth="1"/>
  </cols>
  <sheetData>
    <row r="3" spans="2:9" ht="15">
      <c r="B3" s="2" t="s">
        <v>122</v>
      </c>
      <c r="I3" s="2"/>
    </row>
    <row r="4" spans="2:3" ht="15">
      <c r="B4" s="3" t="s">
        <v>121</v>
      </c>
      <c r="C4" s="4"/>
    </row>
    <row r="6" ht="15">
      <c r="B6" s="2" t="s">
        <v>0</v>
      </c>
    </row>
    <row r="7" ht="15">
      <c r="B7" s="2" t="s">
        <v>1</v>
      </c>
    </row>
    <row r="8" ht="15">
      <c r="B8" s="2" t="s">
        <v>86</v>
      </c>
    </row>
    <row r="9" ht="15">
      <c r="B9" s="2" t="s">
        <v>123</v>
      </c>
    </row>
    <row r="11" ht="15">
      <c r="B11" s="2" t="s">
        <v>124</v>
      </c>
    </row>
    <row r="12" ht="15">
      <c r="B12" s="2" t="s">
        <v>125</v>
      </c>
    </row>
    <row r="13" ht="15">
      <c r="B13" s="2" t="s">
        <v>66</v>
      </c>
    </row>
    <row r="15" ht="15">
      <c r="B15" s="2" t="s">
        <v>126</v>
      </c>
    </row>
    <row r="16" ht="15">
      <c r="B16" s="2" t="s">
        <v>127</v>
      </c>
    </row>
    <row r="17" ht="15">
      <c r="B17" s="2" t="s">
        <v>2</v>
      </c>
    </row>
    <row r="18" ht="15">
      <c r="B18" s="2" t="s">
        <v>128</v>
      </c>
    </row>
    <row r="19" ht="15">
      <c r="B19" s="2" t="s">
        <v>3</v>
      </c>
    </row>
    <row r="20" ht="15">
      <c r="B20" s="2" t="s">
        <v>129</v>
      </c>
    </row>
    <row r="22" ht="15">
      <c r="B22" s="2" t="s">
        <v>4</v>
      </c>
    </row>
    <row r="23" ht="15">
      <c r="B23" s="2" t="s">
        <v>130</v>
      </c>
    </row>
    <row r="24" ht="15">
      <c r="B24" s="2" t="s">
        <v>5</v>
      </c>
    </row>
    <row r="25" ht="15">
      <c r="B25" s="2" t="s">
        <v>131</v>
      </c>
    </row>
    <row r="27" ht="15">
      <c r="D27" s="2" t="s">
        <v>75</v>
      </c>
    </row>
    <row r="28" ht="15">
      <c r="B28" s="2" t="s">
        <v>6</v>
      </c>
    </row>
    <row r="29" ht="15">
      <c r="C29" s="2" t="s">
        <v>81</v>
      </c>
    </row>
    <row r="30" ht="15">
      <c r="C30" s="2" t="s">
        <v>71</v>
      </c>
    </row>
    <row r="31" ht="15">
      <c r="C31" s="2" t="s">
        <v>70</v>
      </c>
    </row>
    <row r="32" ht="15">
      <c r="C32" s="2" t="s">
        <v>69</v>
      </c>
    </row>
    <row r="33" ht="15">
      <c r="C33" s="2" t="s">
        <v>67</v>
      </c>
    </row>
    <row r="34" ht="15">
      <c r="C34" s="3" t="s">
        <v>68</v>
      </c>
    </row>
    <row r="36" spans="2:3" ht="15">
      <c r="B36" s="2" t="s">
        <v>7</v>
      </c>
      <c r="C36" s="2" t="s">
        <v>26</v>
      </c>
    </row>
    <row r="37" ht="15">
      <c r="B37" s="2" t="s">
        <v>8</v>
      </c>
    </row>
    <row r="38" ht="15">
      <c r="B38" s="2"/>
    </row>
    <row r="39" ht="15">
      <c r="B39" s="2" t="s">
        <v>9</v>
      </c>
    </row>
    <row r="40" spans="2:8" ht="15">
      <c r="B40" s="2"/>
      <c r="C40" s="5"/>
      <c r="D40" s="46"/>
      <c r="E40" s="6"/>
      <c r="F40" s="46"/>
      <c r="G40" s="6"/>
      <c r="H40" s="46"/>
    </row>
    <row r="41" spans="2:8" ht="15">
      <c r="B41" s="5" t="s">
        <v>72</v>
      </c>
      <c r="C41" s="29">
        <v>12</v>
      </c>
      <c r="D41" s="6" t="s">
        <v>73</v>
      </c>
      <c r="E41" s="29">
        <v>4</v>
      </c>
      <c r="F41" s="6" t="s">
        <v>74</v>
      </c>
      <c r="G41" s="29">
        <v>6</v>
      </c>
      <c r="H41" s="115" t="s">
        <v>203</v>
      </c>
    </row>
    <row r="42" spans="2:7" ht="15">
      <c r="B42" s="5"/>
      <c r="C42" s="48"/>
      <c r="D42" s="6"/>
      <c r="E42" s="48"/>
      <c r="F42" s="6"/>
      <c r="G42" s="46"/>
    </row>
    <row r="43" spans="2:8" ht="15">
      <c r="B43" s="28" t="s">
        <v>10</v>
      </c>
      <c r="C43" s="47" t="s">
        <v>36</v>
      </c>
      <c r="D43" s="8" t="s">
        <v>102</v>
      </c>
      <c r="E43" s="47" t="s">
        <v>41</v>
      </c>
      <c r="H43" s="9"/>
    </row>
    <row r="44" spans="2:8" ht="15">
      <c r="B44" s="28" t="s">
        <v>11</v>
      </c>
      <c r="C44" s="7" t="s">
        <v>37</v>
      </c>
      <c r="D44" s="8"/>
      <c r="E44" s="8" t="s">
        <v>77</v>
      </c>
      <c r="H44" s="9"/>
    </row>
    <row r="45" spans="2:8" ht="15">
      <c r="B45" s="28" t="s">
        <v>12</v>
      </c>
      <c r="C45" s="10">
        <v>2.95</v>
      </c>
      <c r="D45" s="11">
        <v>1.975</v>
      </c>
      <c r="E45" s="8" t="s">
        <v>87</v>
      </c>
      <c r="H45" s="9"/>
    </row>
    <row r="46" spans="2:8" ht="15">
      <c r="B46" s="28" t="s">
        <v>13</v>
      </c>
      <c r="C46" s="10">
        <v>2.8</v>
      </c>
      <c r="D46" s="11">
        <v>1.92</v>
      </c>
      <c r="E46" s="8" t="s">
        <v>89</v>
      </c>
      <c r="H46" s="9"/>
    </row>
    <row r="47" spans="2:8" ht="15">
      <c r="B47" s="28" t="s">
        <v>14</v>
      </c>
      <c r="C47" s="10">
        <v>2.65</v>
      </c>
      <c r="D47" s="11">
        <v>1.86</v>
      </c>
      <c r="E47" s="8" t="s">
        <v>88</v>
      </c>
      <c r="H47" s="9"/>
    </row>
    <row r="48" spans="2:8" ht="15">
      <c r="B48" s="9"/>
      <c r="C48" s="51"/>
      <c r="D48" s="52"/>
      <c r="E48" s="9"/>
      <c r="H48" s="9"/>
    </row>
    <row r="50" ht="15">
      <c r="C50" s="2" t="s">
        <v>99</v>
      </c>
    </row>
    <row r="51" ht="15">
      <c r="B51" s="2" t="s">
        <v>15</v>
      </c>
    </row>
    <row r="52" ht="15">
      <c r="B52" s="2" t="s">
        <v>100</v>
      </c>
    </row>
    <row r="53" ht="15">
      <c r="B53" s="2" t="s">
        <v>82</v>
      </c>
    </row>
    <row r="54" ht="15">
      <c r="C54" s="2" t="s">
        <v>101</v>
      </c>
    </row>
    <row r="55" ht="15">
      <c r="B55" s="12" t="s">
        <v>98</v>
      </c>
    </row>
    <row r="56" ht="15">
      <c r="C56" s="2" t="s">
        <v>103</v>
      </c>
    </row>
    <row r="57" ht="15">
      <c r="B57" s="2" t="s">
        <v>16</v>
      </c>
    </row>
    <row r="58" ht="15">
      <c r="B58" s="2"/>
    </row>
    <row r="60" ht="15">
      <c r="B60" s="2" t="s">
        <v>17</v>
      </c>
    </row>
    <row r="62" ht="15">
      <c r="D62" s="2" t="s">
        <v>75</v>
      </c>
    </row>
    <row r="64" spans="4:7" ht="15">
      <c r="D64" s="2" t="s">
        <v>76</v>
      </c>
      <c r="G64" s="50" t="s">
        <v>132</v>
      </c>
    </row>
    <row r="65" ht="15">
      <c r="G65" s="49"/>
    </row>
    <row r="66" spans="4:8" ht="15">
      <c r="D66" s="2" t="s">
        <v>107</v>
      </c>
      <c r="G66" s="43" t="s">
        <v>133</v>
      </c>
      <c r="H66" s="2" t="s">
        <v>23</v>
      </c>
    </row>
    <row r="67" spans="4:7" ht="15">
      <c r="D67" s="2" t="s">
        <v>108</v>
      </c>
      <c r="G67" s="43" t="s">
        <v>134</v>
      </c>
    </row>
    <row r="68" spans="4:7" ht="15">
      <c r="D68" s="2" t="s">
        <v>109</v>
      </c>
      <c r="G68" s="43" t="s">
        <v>135</v>
      </c>
    </row>
    <row r="69" spans="4:7" ht="15">
      <c r="D69" s="2" t="s">
        <v>38</v>
      </c>
      <c r="G69" s="43" t="s">
        <v>136</v>
      </c>
    </row>
    <row r="71" ht="15">
      <c r="C71" s="2" t="s">
        <v>137</v>
      </c>
    </row>
    <row r="72" ht="15">
      <c r="B72" s="2" t="s">
        <v>105</v>
      </c>
    </row>
    <row r="73" ht="15">
      <c r="B73" s="2" t="s">
        <v>104</v>
      </c>
    </row>
    <row r="74" ht="15">
      <c r="C74" s="2" t="s">
        <v>138</v>
      </c>
    </row>
    <row r="75" ht="15">
      <c r="C75" s="2"/>
    </row>
    <row r="76" ht="15">
      <c r="C76" s="2"/>
    </row>
    <row r="77" ht="15">
      <c r="B77" s="2"/>
    </row>
    <row r="78" ht="15">
      <c r="B78" s="2" t="s">
        <v>106</v>
      </c>
    </row>
    <row r="79" ht="15">
      <c r="B79" s="2" t="s">
        <v>7</v>
      </c>
    </row>
    <row r="80" spans="2:8" ht="15">
      <c r="B80" s="36" t="s">
        <v>18</v>
      </c>
      <c r="C80" s="37"/>
      <c r="D80" s="38" t="s">
        <v>39</v>
      </c>
      <c r="E80" s="38" t="s">
        <v>40</v>
      </c>
      <c r="F80" s="39" t="s">
        <v>78</v>
      </c>
      <c r="G80" s="40" t="s">
        <v>42</v>
      </c>
      <c r="H80" s="41" t="s">
        <v>43</v>
      </c>
    </row>
    <row r="81" spans="2:9" ht="15">
      <c r="B81" s="13" t="s">
        <v>19</v>
      </c>
      <c r="C81" s="14"/>
      <c r="D81" s="30">
        <v>19.3</v>
      </c>
      <c r="E81" s="15">
        <f>D81</f>
        <v>19.3</v>
      </c>
      <c r="F81" s="15">
        <f>D81</f>
        <v>19.3</v>
      </c>
      <c r="G81" s="34">
        <v>19.4</v>
      </c>
      <c r="H81" s="15">
        <f>D81</f>
        <v>19.3</v>
      </c>
      <c r="I81" s="16"/>
    </row>
    <row r="82" spans="2:8" ht="15">
      <c r="B82" s="17" t="s">
        <v>79</v>
      </c>
      <c r="D82" s="31">
        <v>4</v>
      </c>
      <c r="E82" s="34">
        <v>4.1</v>
      </c>
      <c r="F82" s="18">
        <f>+D82</f>
        <v>4</v>
      </c>
      <c r="G82" s="18">
        <f>+D82</f>
        <v>4</v>
      </c>
      <c r="H82" s="19">
        <f>+D82</f>
        <v>4</v>
      </c>
    </row>
    <row r="83" spans="2:8" ht="15">
      <c r="B83" s="17" t="s">
        <v>110</v>
      </c>
      <c r="D83" s="32">
        <v>1.97</v>
      </c>
      <c r="E83" s="25">
        <f>+D83</f>
        <v>1.97</v>
      </c>
      <c r="F83" s="25">
        <f>D83</f>
        <v>1.97</v>
      </c>
      <c r="G83" s="25">
        <f>D83</f>
        <v>1.97</v>
      </c>
      <c r="H83" s="35">
        <v>2.07</v>
      </c>
    </row>
    <row r="84" spans="2:8" ht="15">
      <c r="B84" s="20" t="s">
        <v>20</v>
      </c>
      <c r="C84" s="21"/>
      <c r="D84" s="33">
        <v>2.85</v>
      </c>
      <c r="E84" s="22">
        <f>+D84</f>
        <v>2.85</v>
      </c>
      <c r="F84" s="35">
        <v>2.95</v>
      </c>
      <c r="G84" s="22">
        <f>+D84</f>
        <v>2.85</v>
      </c>
      <c r="H84" s="23">
        <f>+D84</f>
        <v>2.85</v>
      </c>
    </row>
    <row r="85" spans="2:9" ht="15">
      <c r="B85" s="20" t="s">
        <v>120</v>
      </c>
      <c r="C85" s="24"/>
      <c r="D85" s="44">
        <f>(D81-(D83*D82))*D84</f>
        <v>32.547000000000004</v>
      </c>
      <c r="E85" s="45">
        <f>(E81-(E83*E82))*E84</f>
        <v>31.985550000000003</v>
      </c>
      <c r="F85" s="45">
        <f>(F81-(F83*F82))*F84</f>
        <v>33.68900000000001</v>
      </c>
      <c r="G85" s="45">
        <f>(G81-(G83*G82))*G84</f>
        <v>32.832</v>
      </c>
      <c r="H85" s="45">
        <f>(H81-(H83*H82))*H84</f>
        <v>31.407000000000004</v>
      </c>
      <c r="I85" s="16"/>
    </row>
    <row r="86" spans="2:8" ht="15">
      <c r="B86" s="2" t="s">
        <v>80</v>
      </c>
      <c r="E86" s="25">
        <f>E85-D85</f>
        <v>-0.5614500000000007</v>
      </c>
      <c r="F86" s="25">
        <f>F85-D85</f>
        <v>1.142000000000003</v>
      </c>
      <c r="G86" s="25">
        <f>G85-D85</f>
        <v>0.2849999999999966</v>
      </c>
      <c r="H86" s="25">
        <f>H85-D85</f>
        <v>-1.1400000000000006</v>
      </c>
    </row>
    <row r="87" spans="2:8" ht="15">
      <c r="B87" s="2"/>
      <c r="E87" s="25"/>
      <c r="F87" s="25"/>
      <c r="G87" s="25"/>
      <c r="H87" s="25"/>
    </row>
    <row r="88" spans="2:8" ht="15">
      <c r="B88" s="2"/>
      <c r="E88" s="25"/>
      <c r="F88" s="25"/>
      <c r="G88" s="25"/>
      <c r="H88" s="25"/>
    </row>
    <row r="90" spans="2:5" ht="15">
      <c r="B90" s="2" t="s">
        <v>199</v>
      </c>
      <c r="E90" s="43"/>
    </row>
    <row r="92" spans="2:8" ht="15">
      <c r="B92" s="2" t="s">
        <v>195</v>
      </c>
      <c r="D92" s="26">
        <f>-(D83*D84)/10</f>
        <v>-0.56145</v>
      </c>
      <c r="H92" s="25"/>
    </row>
    <row r="93" spans="2:4" ht="15">
      <c r="B93" s="2" t="s">
        <v>196</v>
      </c>
      <c r="D93" s="26">
        <f>(F81-(F83*F82))/10</f>
        <v>1.1420000000000001</v>
      </c>
    </row>
    <row r="94" spans="2:7" ht="15">
      <c r="B94" s="2" t="s">
        <v>197</v>
      </c>
      <c r="D94" s="26">
        <f>D84/10</f>
        <v>0.28500000000000003</v>
      </c>
      <c r="G94" s="25"/>
    </row>
    <row r="95" spans="2:5" ht="15">
      <c r="B95" s="2" t="s">
        <v>198</v>
      </c>
      <c r="D95" s="26">
        <f>-(H82*H84)/10</f>
        <v>-1.1400000000000001</v>
      </c>
      <c r="E95" s="25"/>
    </row>
    <row r="96" spans="2:5" ht="15">
      <c r="B96" s="2"/>
      <c r="D96" s="26"/>
      <c r="E96" s="25"/>
    </row>
    <row r="97" spans="2:5" ht="15">
      <c r="B97" s="2"/>
      <c r="D97" s="26"/>
      <c r="E97" s="25"/>
    </row>
    <row r="99" ht="15">
      <c r="C99" s="2" t="s">
        <v>83</v>
      </c>
    </row>
    <row r="100" ht="15">
      <c r="B100" s="2" t="s">
        <v>84</v>
      </c>
    </row>
    <row r="101" ht="15">
      <c r="C101" s="2" t="s">
        <v>27</v>
      </c>
    </row>
    <row r="102" ht="15">
      <c r="C102" s="2" t="s">
        <v>200</v>
      </c>
    </row>
    <row r="103" ht="15">
      <c r="C103" s="2" t="s">
        <v>28</v>
      </c>
    </row>
    <row r="104" ht="15">
      <c r="C104" s="2"/>
    </row>
    <row r="105" ht="15">
      <c r="C105" s="2"/>
    </row>
    <row r="106" ht="15">
      <c r="B106" s="2" t="s">
        <v>21</v>
      </c>
    </row>
    <row r="107" ht="15">
      <c r="C107" s="2" t="s">
        <v>205</v>
      </c>
    </row>
    <row r="108" ht="15">
      <c r="B108" s="2" t="s">
        <v>206</v>
      </c>
    </row>
    <row r="110" ht="15.75"/>
    <row r="111" ht="15.75">
      <c r="C111" s="2" t="s">
        <v>29</v>
      </c>
    </row>
    <row r="112" ht="15.75">
      <c r="C112" s="2"/>
    </row>
    <row r="113" ht="15.75">
      <c r="C113" s="2" t="s">
        <v>111</v>
      </c>
    </row>
    <row r="114" ht="15.75">
      <c r="B114" s="2" t="s">
        <v>22</v>
      </c>
    </row>
    <row r="115" ht="15.75">
      <c r="C115" s="2" t="s">
        <v>201</v>
      </c>
    </row>
    <row r="116" spans="2:3" ht="17.25" customHeight="1">
      <c r="B116" s="3" t="s">
        <v>204</v>
      </c>
      <c r="C116" s="2"/>
    </row>
    <row r="117" spans="3:4" ht="15.75">
      <c r="C117" s="2" t="s">
        <v>202</v>
      </c>
      <c r="D117" s="27">
        <f>C41/E41</f>
        <v>3</v>
      </c>
    </row>
    <row r="118" spans="2:3" ht="15.75">
      <c r="B118" s="2" t="s">
        <v>112</v>
      </c>
      <c r="C118" s="2"/>
    </row>
    <row r="119" ht="15.75"/>
    <row r="120" ht="15.75">
      <c r="C120" s="2" t="s">
        <v>113</v>
      </c>
    </row>
    <row r="121" ht="15">
      <c r="B121" s="2" t="s">
        <v>24</v>
      </c>
    </row>
    <row r="122" ht="15">
      <c r="B122" s="2" t="s">
        <v>90</v>
      </c>
    </row>
    <row r="123" ht="15">
      <c r="C123" s="2" t="s">
        <v>114</v>
      </c>
    </row>
    <row r="124" ht="15">
      <c r="B124" s="2" t="s">
        <v>91</v>
      </c>
    </row>
    <row r="125" ht="15">
      <c r="B125" s="2"/>
    </row>
    <row r="126" ht="15">
      <c r="C126" s="2" t="s">
        <v>30</v>
      </c>
    </row>
    <row r="127" ht="15">
      <c r="C127" s="2" t="s">
        <v>93</v>
      </c>
    </row>
    <row r="128" ht="15">
      <c r="C128" s="2" t="s">
        <v>92</v>
      </c>
    </row>
    <row r="129" ht="15">
      <c r="C129" s="2" t="s">
        <v>94</v>
      </c>
    </row>
    <row r="130" ht="15">
      <c r="C130" s="12" t="s">
        <v>97</v>
      </c>
    </row>
    <row r="131" ht="15">
      <c r="C131" s="3" t="s">
        <v>95</v>
      </c>
    </row>
    <row r="132" ht="15">
      <c r="C132" s="2" t="s">
        <v>96</v>
      </c>
    </row>
    <row r="133" ht="15">
      <c r="C133" s="2"/>
    </row>
    <row r="135" ht="15">
      <c r="B135" s="2" t="s">
        <v>85</v>
      </c>
    </row>
    <row r="137" ht="15">
      <c r="C137" s="2" t="s">
        <v>139</v>
      </c>
    </row>
    <row r="138" ht="15">
      <c r="C138" s="2" t="s">
        <v>140</v>
      </c>
    </row>
    <row r="139" ht="15">
      <c r="C139" s="2" t="s">
        <v>141</v>
      </c>
    </row>
    <row r="140" ht="15">
      <c r="C140" s="2" t="s">
        <v>142</v>
      </c>
    </row>
    <row r="141" ht="15">
      <c r="C141" s="12" t="s">
        <v>143</v>
      </c>
    </row>
    <row r="142" ht="15">
      <c r="C142" s="12"/>
    </row>
    <row r="143" spans="2:3" ht="15">
      <c r="B143" s="53" t="s">
        <v>112</v>
      </c>
      <c r="C143" s="12"/>
    </row>
    <row r="144" ht="15">
      <c r="C144" s="12"/>
    </row>
    <row r="145" spans="2:13" ht="15">
      <c r="B145" s="54" t="s">
        <v>147</v>
      </c>
      <c r="C145" s="54"/>
      <c r="D145" s="54"/>
      <c r="E145" s="54"/>
      <c r="F145" s="54"/>
      <c r="G145" s="54"/>
      <c r="H145" s="54"/>
      <c r="I145" s="54"/>
      <c r="J145" s="54"/>
      <c r="K145" s="54"/>
      <c r="L145" s="58"/>
      <c r="M145" s="58"/>
    </row>
    <row r="146" spans="2:13" ht="15.75" thickBot="1">
      <c r="B146" s="54"/>
      <c r="C146" s="54"/>
      <c r="D146" s="54"/>
      <c r="E146" s="54"/>
      <c r="F146" s="57" t="s">
        <v>148</v>
      </c>
      <c r="G146" s="54" t="s">
        <v>149</v>
      </c>
      <c r="H146" s="54"/>
      <c r="I146" s="54"/>
      <c r="J146" s="54"/>
      <c r="K146" s="54"/>
      <c r="L146" s="58"/>
      <c r="M146" s="58"/>
    </row>
    <row r="147" spans="2:13" ht="18" thickBot="1">
      <c r="B147" s="56" t="s">
        <v>150</v>
      </c>
      <c r="C147" s="109"/>
      <c r="D147" s="54"/>
      <c r="E147" s="54"/>
      <c r="F147" s="59" t="s">
        <v>151</v>
      </c>
      <c r="G147" s="110">
        <v>19.3</v>
      </c>
      <c r="H147" s="54"/>
      <c r="I147" s="60" t="s">
        <v>152</v>
      </c>
      <c r="J147" s="54"/>
      <c r="K147" s="54"/>
      <c r="L147" s="58"/>
      <c r="M147" s="58"/>
    </row>
    <row r="148" spans="2:13" ht="15">
      <c r="B148" s="54"/>
      <c r="C148" s="54"/>
      <c r="D148" s="54"/>
      <c r="E148" s="54"/>
      <c r="F148" s="61" t="s">
        <v>153</v>
      </c>
      <c r="G148" s="111">
        <v>4</v>
      </c>
      <c r="H148" s="57" t="s">
        <v>154</v>
      </c>
      <c r="I148" s="54"/>
      <c r="J148" s="54"/>
      <c r="K148" s="54"/>
      <c r="L148" s="58"/>
      <c r="M148" s="58"/>
    </row>
    <row r="149" spans="2:13" ht="15">
      <c r="B149" s="54" t="s">
        <v>155</v>
      </c>
      <c r="C149" s="54"/>
      <c r="D149" s="54"/>
      <c r="E149" s="54"/>
      <c r="F149" s="61" t="s">
        <v>156</v>
      </c>
      <c r="G149" s="112">
        <v>1.97</v>
      </c>
      <c r="H149" s="54"/>
      <c r="I149" s="62">
        <v>1.97</v>
      </c>
      <c r="J149" s="54"/>
      <c r="K149" s="54"/>
      <c r="L149" s="58"/>
      <c r="M149" s="58"/>
    </row>
    <row r="150" spans="2:13" ht="15">
      <c r="B150" s="57" t="s">
        <v>157</v>
      </c>
      <c r="C150" s="54"/>
      <c r="D150" s="54">
        <v>-11.4</v>
      </c>
      <c r="E150" s="54"/>
      <c r="F150" s="61" t="s">
        <v>158</v>
      </c>
      <c r="G150" s="113">
        <v>2.85</v>
      </c>
      <c r="H150" s="54"/>
      <c r="I150" s="63">
        <v>2.85</v>
      </c>
      <c r="J150" s="54"/>
      <c r="K150" s="54"/>
      <c r="L150" s="58"/>
      <c r="M150" s="58"/>
    </row>
    <row r="151" spans="2:13" ht="15.75" thickBot="1">
      <c r="B151" s="54"/>
      <c r="C151" s="54"/>
      <c r="D151" s="54"/>
      <c r="E151" s="54"/>
      <c r="F151" s="64" t="s">
        <v>159</v>
      </c>
      <c r="G151" s="114">
        <v>5</v>
      </c>
      <c r="H151" s="54"/>
      <c r="I151" s="54" t="s">
        <v>160</v>
      </c>
      <c r="J151" s="54" t="s">
        <v>161</v>
      </c>
      <c r="K151" s="54"/>
      <c r="L151" s="58"/>
      <c r="M151" s="58"/>
    </row>
    <row r="152" spans="2:13" ht="15.75" thickBot="1">
      <c r="B152" s="54" t="s">
        <v>162</v>
      </c>
      <c r="C152" s="54"/>
      <c r="D152" s="54"/>
      <c r="E152" s="54"/>
      <c r="F152" s="54" t="s">
        <v>163</v>
      </c>
      <c r="G152" s="65">
        <v>32.547000000000004</v>
      </c>
      <c r="H152" s="57" t="s">
        <v>164</v>
      </c>
      <c r="I152" s="66">
        <v>5</v>
      </c>
      <c r="J152" s="67">
        <v>1.7543859649122806</v>
      </c>
      <c r="K152" s="54"/>
      <c r="L152" s="58"/>
      <c r="M152" s="58"/>
    </row>
    <row r="153" spans="2:13" ht="15">
      <c r="B153" s="57" t="s">
        <v>165</v>
      </c>
      <c r="C153" s="54"/>
      <c r="D153" s="54">
        <v>11.420000000000002</v>
      </c>
      <c r="E153" s="54"/>
      <c r="F153" s="54" t="s">
        <v>166</v>
      </c>
      <c r="G153" s="65">
        <v>32.547000000000004</v>
      </c>
      <c r="H153" s="54"/>
      <c r="I153" s="54"/>
      <c r="J153" s="54"/>
      <c r="K153" s="54"/>
      <c r="L153" s="58"/>
      <c r="M153" s="58"/>
    </row>
    <row r="154" spans="2:13" ht="15.75" thickBot="1">
      <c r="B154" s="54"/>
      <c r="C154" s="54"/>
      <c r="D154" s="54"/>
      <c r="E154" s="54"/>
      <c r="F154" s="54" t="s">
        <v>167</v>
      </c>
      <c r="G154" s="65">
        <v>0</v>
      </c>
      <c r="H154" s="54"/>
      <c r="I154" s="54"/>
      <c r="J154" s="54"/>
      <c r="K154" s="54"/>
      <c r="L154" s="58"/>
      <c r="M154" s="58"/>
    </row>
    <row r="155" spans="2:13" ht="15.75" thickBot="1">
      <c r="B155" s="55" t="s">
        <v>168</v>
      </c>
      <c r="C155" s="68"/>
      <c r="D155" s="69" t="s">
        <v>169</v>
      </c>
      <c r="E155" s="69" t="s">
        <v>170</v>
      </c>
      <c r="F155" s="69" t="s">
        <v>171</v>
      </c>
      <c r="G155" s="70" t="s">
        <v>172</v>
      </c>
      <c r="H155" s="54"/>
      <c r="I155" s="54"/>
      <c r="J155" s="54"/>
      <c r="K155" s="54"/>
      <c r="L155" s="58"/>
      <c r="M155" s="58"/>
    </row>
    <row r="156" spans="2:13" ht="15">
      <c r="B156" s="71" t="s">
        <v>173</v>
      </c>
      <c r="C156" s="72"/>
      <c r="D156" s="73">
        <v>1.97</v>
      </c>
      <c r="E156" s="73">
        <v>2.85</v>
      </c>
      <c r="F156" s="74">
        <v>5</v>
      </c>
      <c r="G156" s="75">
        <v>1.7543859649122806</v>
      </c>
      <c r="H156" s="54"/>
      <c r="I156" s="54"/>
      <c r="J156" s="54"/>
      <c r="K156" s="54"/>
      <c r="L156" s="58"/>
      <c r="M156" s="58"/>
    </row>
    <row r="157" spans="2:13" ht="15">
      <c r="B157" s="76" t="s">
        <v>174</v>
      </c>
      <c r="C157" s="77"/>
      <c r="D157" s="78">
        <v>1.98</v>
      </c>
      <c r="E157" s="78">
        <v>2.86</v>
      </c>
      <c r="F157" s="79">
        <v>4.999799999999993</v>
      </c>
      <c r="G157" s="80">
        <v>1.7481818181818158</v>
      </c>
      <c r="H157" s="54"/>
      <c r="I157" s="54" t="s">
        <v>175</v>
      </c>
      <c r="J157" s="54"/>
      <c r="K157" s="54"/>
      <c r="L157" s="58"/>
      <c r="M157" s="58"/>
    </row>
    <row r="158" spans="2:13" ht="15">
      <c r="B158" s="76" t="s">
        <v>176</v>
      </c>
      <c r="C158" s="77"/>
      <c r="D158" s="78">
        <v>1.9956</v>
      </c>
      <c r="E158" s="78">
        <v>2.7917</v>
      </c>
      <c r="F158" s="79">
        <v>4.048343919999997</v>
      </c>
      <c r="G158" s="80">
        <v>1.4501357309166447</v>
      </c>
      <c r="H158" s="54"/>
      <c r="I158" s="54" t="s">
        <v>177</v>
      </c>
      <c r="J158" s="54"/>
      <c r="K158" s="54"/>
      <c r="L158" s="58"/>
      <c r="M158" s="58"/>
    </row>
    <row r="159" spans="2:13" ht="15">
      <c r="B159" s="76" t="s">
        <v>178</v>
      </c>
      <c r="C159" s="77"/>
      <c r="D159" s="78">
        <v>1.9942</v>
      </c>
      <c r="E159" s="78">
        <v>2.777</v>
      </c>
      <c r="F159" s="79">
        <v>3.8975263999999967</v>
      </c>
      <c r="G159" s="80">
        <v>1.4035024846957136</v>
      </c>
      <c r="H159" s="54"/>
      <c r="I159" s="54"/>
      <c r="J159" s="54"/>
      <c r="K159" s="54"/>
      <c r="L159" s="58"/>
      <c r="M159" s="58"/>
    </row>
    <row r="160" spans="2:13" ht="15">
      <c r="B160" s="76" t="s">
        <v>179</v>
      </c>
      <c r="C160" s="77"/>
      <c r="D160" s="78">
        <v>2.0236</v>
      </c>
      <c r="E160" s="78">
        <v>2.7882</v>
      </c>
      <c r="F160" s="79">
        <v>3.696453919999996</v>
      </c>
      <c r="G160" s="80">
        <v>1.325749200200845</v>
      </c>
      <c r="H160" s="54"/>
      <c r="I160" s="54"/>
      <c r="J160" s="54"/>
      <c r="K160" s="54"/>
      <c r="L160" s="58"/>
      <c r="M160" s="58"/>
    </row>
    <row r="161" spans="2:13" ht="15">
      <c r="B161" s="76" t="s">
        <v>180</v>
      </c>
      <c r="C161" s="77"/>
      <c r="D161" s="78">
        <v>2.0934</v>
      </c>
      <c r="E161" s="78">
        <v>2.8568</v>
      </c>
      <c r="F161" s="79">
        <v>3.6675395199999947</v>
      </c>
      <c r="G161" s="80">
        <v>1.283792887146456</v>
      </c>
      <c r="H161" s="54"/>
      <c r="I161" s="54"/>
      <c r="J161" s="54"/>
      <c r="K161" s="54"/>
      <c r="L161" s="58"/>
      <c r="M161" s="58"/>
    </row>
    <row r="162" spans="2:13" ht="15.75" thickBot="1">
      <c r="B162" s="81" t="s">
        <v>181</v>
      </c>
      <c r="C162" s="82"/>
      <c r="D162" s="83">
        <v>2.0612</v>
      </c>
      <c r="E162" s="83">
        <v>2.7924</v>
      </c>
      <c r="F162" s="84">
        <v>3.323540480000002</v>
      </c>
      <c r="G162" s="85">
        <v>1.1902093109869651</v>
      </c>
      <c r="H162" s="54"/>
      <c r="I162" s="54"/>
      <c r="J162" s="54"/>
      <c r="K162" s="54"/>
      <c r="L162" s="58"/>
      <c r="M162" s="58"/>
    </row>
    <row r="163" spans="2:13" ht="15">
      <c r="B163" s="86" t="s">
        <v>182</v>
      </c>
      <c r="C163" s="86"/>
      <c r="D163" s="87">
        <v>2.0148</v>
      </c>
      <c r="E163" s="87">
        <v>2.7877</v>
      </c>
      <c r="F163" s="87">
        <v>3.7889781599999957</v>
      </c>
      <c r="G163" s="88">
        <v>1.3591771567959234</v>
      </c>
      <c r="H163" s="54"/>
      <c r="I163" s="54"/>
      <c r="J163" s="54"/>
      <c r="K163" s="54"/>
      <c r="L163" s="58"/>
      <c r="M163" s="58"/>
    </row>
    <row r="164" spans="2:13" ht="15">
      <c r="B164" s="54"/>
      <c r="C164" s="54"/>
      <c r="D164" s="89"/>
      <c r="E164" s="89"/>
      <c r="F164" s="90"/>
      <c r="G164" s="90"/>
      <c r="H164" s="54"/>
      <c r="I164" s="54"/>
      <c r="J164" s="54"/>
      <c r="K164" s="54"/>
      <c r="L164" s="58"/>
      <c r="M164" s="58"/>
    </row>
    <row r="165" spans="2:13" ht="15">
      <c r="B165" s="54" t="s">
        <v>183</v>
      </c>
      <c r="C165" s="54"/>
      <c r="D165" s="54"/>
      <c r="E165" s="54"/>
      <c r="F165" s="54"/>
      <c r="G165" s="54"/>
      <c r="H165" s="54"/>
      <c r="I165" s="54"/>
      <c r="J165" s="54"/>
      <c r="K165" s="54"/>
      <c r="L165" s="58"/>
      <c r="M165" s="58"/>
    </row>
    <row r="166" spans="2:13" ht="15">
      <c r="B166" s="54" t="s">
        <v>184</v>
      </c>
      <c r="C166" s="54"/>
      <c r="D166" s="54"/>
      <c r="E166" s="54"/>
      <c r="F166" s="54"/>
      <c r="G166" s="54"/>
      <c r="H166" s="54"/>
      <c r="I166" s="54"/>
      <c r="J166" s="54"/>
      <c r="K166" s="54"/>
      <c r="L166" s="58"/>
      <c r="M166" s="58"/>
    </row>
    <row r="167" spans="2:13" ht="15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2:13" ht="15">
      <c r="B168" s="58" t="s">
        <v>185</v>
      </c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2:13" ht="15">
      <c r="B169" s="91"/>
      <c r="C169" s="92"/>
      <c r="D169" s="92"/>
      <c r="E169" s="92"/>
      <c r="F169" s="92"/>
      <c r="G169" s="93" t="s">
        <v>186</v>
      </c>
      <c r="H169" s="94" t="s">
        <v>187</v>
      </c>
      <c r="I169" s="58"/>
      <c r="J169" s="95"/>
      <c r="K169" s="58"/>
      <c r="L169" s="58"/>
      <c r="M169" s="58"/>
    </row>
    <row r="170" spans="2:13" ht="15">
      <c r="B170" s="96" t="s">
        <v>188</v>
      </c>
      <c r="C170" s="97"/>
      <c r="D170" s="97"/>
      <c r="E170" s="98" t="s">
        <v>102</v>
      </c>
      <c r="F170" s="98" t="s">
        <v>189</v>
      </c>
      <c r="G170" s="99">
        <v>4</v>
      </c>
      <c r="H170" s="99">
        <v>6</v>
      </c>
      <c r="I170" s="100"/>
      <c r="J170" s="58"/>
      <c r="K170" s="58"/>
      <c r="L170" s="58"/>
      <c r="M170" s="58"/>
    </row>
    <row r="171" spans="2:13" ht="15">
      <c r="B171" s="91" t="s">
        <v>190</v>
      </c>
      <c r="C171" s="92"/>
      <c r="D171" s="92"/>
      <c r="E171" s="101">
        <v>2.0148</v>
      </c>
      <c r="F171" s="101">
        <v>2.7877</v>
      </c>
      <c r="G171" s="102">
        <v>31.33597816</v>
      </c>
      <c r="H171" s="102">
        <v>20.10266224</v>
      </c>
      <c r="I171" s="100"/>
      <c r="J171" s="58"/>
      <c r="K171" s="58"/>
      <c r="L171" s="58"/>
      <c r="M171" s="58"/>
    </row>
    <row r="172" spans="2:13" ht="15">
      <c r="B172" s="100" t="s">
        <v>191</v>
      </c>
      <c r="C172" s="58"/>
      <c r="D172" s="58"/>
      <c r="E172" s="103">
        <v>1.91406</v>
      </c>
      <c r="F172" s="103">
        <v>2.6483149999999998</v>
      </c>
      <c r="G172" s="102">
        <v>30.836344264399997</v>
      </c>
      <c r="H172" s="104">
        <v>20.6982766466</v>
      </c>
      <c r="I172" s="100"/>
      <c r="J172" s="58"/>
      <c r="K172" s="58"/>
      <c r="L172" s="58"/>
      <c r="M172" s="58"/>
    </row>
    <row r="173" spans="2:13" ht="15">
      <c r="B173" s="96" t="s">
        <v>192</v>
      </c>
      <c r="C173" s="97"/>
      <c r="D173" s="97"/>
      <c r="E173" s="105">
        <v>2.11554</v>
      </c>
      <c r="F173" s="105">
        <v>2.9270850000000004</v>
      </c>
      <c r="G173" s="106">
        <v>31.723278896400004</v>
      </c>
      <c r="H173" s="107">
        <v>19.3385480946</v>
      </c>
      <c r="I173" s="100"/>
      <c r="J173" s="58"/>
      <c r="K173" s="58"/>
      <c r="L173" s="58"/>
      <c r="M173" s="58"/>
    </row>
    <row r="174" spans="2:13" ht="15">
      <c r="B174" s="58"/>
      <c r="C174" s="58"/>
      <c r="D174" s="58"/>
      <c r="E174" s="58"/>
      <c r="F174" s="58"/>
      <c r="G174" s="108" t="s">
        <v>193</v>
      </c>
      <c r="H174" s="58" t="s">
        <v>194</v>
      </c>
      <c r="I174" s="58"/>
      <c r="J174" s="58"/>
      <c r="K174" s="58"/>
      <c r="L174" s="58"/>
      <c r="M174" s="58"/>
    </row>
    <row r="178" ht="15">
      <c r="B178" s="2" t="s">
        <v>144</v>
      </c>
    </row>
    <row r="179" ht="15">
      <c r="B179" s="2"/>
    </row>
    <row r="180" spans="2:3" ht="15">
      <c r="B180" s="2" t="s">
        <v>7</v>
      </c>
      <c r="C180" s="42" t="s">
        <v>31</v>
      </c>
    </row>
    <row r="181" ht="15">
      <c r="C181" s="42" t="s">
        <v>116</v>
      </c>
    </row>
    <row r="182" ht="15">
      <c r="C182" s="42" t="s">
        <v>146</v>
      </c>
    </row>
    <row r="183" ht="15">
      <c r="C183" s="2" t="s">
        <v>32</v>
      </c>
    </row>
    <row r="184" ht="15">
      <c r="C184" s="42" t="s">
        <v>33</v>
      </c>
    </row>
    <row r="185" ht="15">
      <c r="C185" s="2" t="s">
        <v>117</v>
      </c>
    </row>
    <row r="186" ht="15">
      <c r="C186" s="2" t="s">
        <v>118</v>
      </c>
    </row>
    <row r="187" ht="15">
      <c r="C187" s="42" t="s">
        <v>145</v>
      </c>
    </row>
    <row r="188" ht="15">
      <c r="C188" s="42" t="s">
        <v>34</v>
      </c>
    </row>
    <row r="189" ht="15">
      <c r="C189" s="2" t="s">
        <v>115</v>
      </c>
    </row>
    <row r="193" ht="15">
      <c r="B193" s="2" t="s">
        <v>25</v>
      </c>
    </row>
    <row r="194" ht="15">
      <c r="C194" s="42" t="s">
        <v>119</v>
      </c>
    </row>
    <row r="195" ht="15">
      <c r="C195" s="2" t="s">
        <v>35</v>
      </c>
    </row>
  </sheetData>
  <sheetProtection/>
  <printOptions/>
  <pageMargins left="0.1968503937007874" right="0.1968503937007874" top="0.8267716535433072" bottom="1.0236220472440944" header="0.31496062992125984" footer="0.31496062992125984"/>
  <pageSetup blackAndWhite="1" fitToHeight="4" fitToWidth="1" horizontalDpi="300" verticalDpi="300" orientation="portrait" paperSize="9" r:id="rId2"/>
  <headerFooter scaleWithDoc="0" alignWithMargins="0">
    <oddFooter>&amp;C&amp;"Arial"&amp;10  &amp;P</oddFooter>
  </headerFooter>
  <ignoredErrors>
    <ignoredError sqref="B45:B4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27"/>
  <sheetViews>
    <sheetView showOutlineSymbols="0" zoomScale="75" zoomScaleNormal="75" zoomScalePageLayoutView="0" workbookViewId="0" topLeftCell="A1">
      <selection activeCell="A1" sqref="A1"/>
    </sheetView>
  </sheetViews>
  <sheetFormatPr defaultColWidth="11.421875" defaultRowHeight="12.75"/>
  <sheetData>
    <row r="1" ht="15">
      <c r="A1" s="1" t="s">
        <v>44</v>
      </c>
    </row>
    <row r="2" ht="15">
      <c r="A2" s="1" t="s">
        <v>45</v>
      </c>
    </row>
    <row r="4" ht="15">
      <c r="A4" s="1" t="s">
        <v>46</v>
      </c>
    </row>
    <row r="6" ht="15">
      <c r="A6" s="1" t="s">
        <v>47</v>
      </c>
    </row>
    <row r="7" ht="15">
      <c r="A7" s="1" t="s">
        <v>48</v>
      </c>
    </row>
    <row r="9" ht="15">
      <c r="A9" s="1" t="s">
        <v>49</v>
      </c>
    </row>
    <row r="10" ht="15">
      <c r="A10" s="1" t="s">
        <v>50</v>
      </c>
    </row>
    <row r="11" ht="15">
      <c r="A11" s="1" t="s">
        <v>51</v>
      </c>
    </row>
    <row r="12" ht="15">
      <c r="C12" s="1" t="s">
        <v>58</v>
      </c>
    </row>
    <row r="13" ht="15">
      <c r="C13" s="1" t="s">
        <v>59</v>
      </c>
    </row>
    <row r="15" ht="15">
      <c r="A15" s="1" t="s">
        <v>52</v>
      </c>
    </row>
    <row r="16" ht="15">
      <c r="C16" s="1" t="s">
        <v>60</v>
      </c>
    </row>
    <row r="17" ht="15">
      <c r="C17" s="1" t="s">
        <v>61</v>
      </c>
    </row>
    <row r="18" ht="15">
      <c r="C18" s="1" t="s">
        <v>62</v>
      </c>
    </row>
    <row r="19" ht="15">
      <c r="C19" s="1" t="s">
        <v>63</v>
      </c>
    </row>
    <row r="21" ht="15">
      <c r="A21" s="1" t="s">
        <v>53</v>
      </c>
    </row>
    <row r="22" ht="15">
      <c r="A22" s="1" t="s">
        <v>54</v>
      </c>
    </row>
    <row r="23" ht="15">
      <c r="C23" s="1" t="s">
        <v>64</v>
      </c>
    </row>
    <row r="24" ht="15">
      <c r="C24" s="1" t="s">
        <v>65</v>
      </c>
    </row>
    <row r="25" ht="15">
      <c r="A25" s="1" t="s">
        <v>55</v>
      </c>
    </row>
    <row r="26" ht="15">
      <c r="A26" s="1" t="s">
        <v>56</v>
      </c>
    </row>
    <row r="27" ht="15">
      <c r="A27" s="1" t="s">
        <v>57</v>
      </c>
    </row>
  </sheetData>
  <sheetProtection/>
  <printOptions/>
  <pageMargins left="0.4" right="0.4" top="0.8333333333333334" bottom="0.8333333333333334" header="0.33333333333333337" footer="0.33333333333333337"/>
  <pageSetup horizontalDpi="300" verticalDpi="300" orientation="portrait"/>
  <headerFooter alignWithMargins="0">
    <oddFooter>&amp;C&amp;"Arial"&amp;10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Laboratorio Scope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Hume</dc:creator>
  <cp:keywords/>
  <dc:description/>
  <cp:lastModifiedBy>Ricardo HUME</cp:lastModifiedBy>
  <cp:lastPrinted>2016-12-21T15:06:48Z</cp:lastPrinted>
  <dcterms:created xsi:type="dcterms:W3CDTF">2000-06-04T12:56:08Z</dcterms:created>
  <dcterms:modified xsi:type="dcterms:W3CDTF">2018-08-29T19:21:31Z</dcterms:modified>
  <cp:category/>
  <cp:version/>
  <cp:contentType/>
  <cp:contentStatus/>
</cp:coreProperties>
</file>