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NUTRICION ANIMAL\"/>
    </mc:Choice>
  </mc:AlternateContent>
  <xr:revisionPtr revIDLastSave="0" documentId="13_ncr:1_{4B03B8CB-327C-4D0F-A7A0-DBBD45D3B057}" xr6:coauthVersionLast="45" xr6:coauthVersionMax="45" xr10:uidLastSave="{00000000-0000-0000-0000-000000000000}"/>
  <bookViews>
    <workbookView xWindow="-120" yWindow="-120" windowWidth="20730" windowHeight="11160" xr2:uid="{0062F411-14F1-44CD-AE1A-E56D847FF648}"/>
  </bookViews>
  <sheets>
    <sheet name="CERDOS INICIO 15.89 KG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  <c r="H45" i="1"/>
  <c r="G45" i="1"/>
  <c r="F45" i="1"/>
  <c r="E45" i="1"/>
  <c r="D45" i="1"/>
  <c r="C44" i="1"/>
  <c r="C47" i="1" s="1"/>
  <c r="J43" i="1"/>
  <c r="I43" i="1"/>
  <c r="H43" i="1"/>
  <c r="G43" i="1"/>
  <c r="F43" i="1"/>
  <c r="E43" i="1"/>
  <c r="D43" i="1"/>
  <c r="J42" i="1"/>
  <c r="I42" i="1"/>
  <c r="H42" i="1"/>
  <c r="G42" i="1"/>
  <c r="F42" i="1"/>
  <c r="E42" i="1"/>
  <c r="D42" i="1"/>
  <c r="J41" i="1"/>
  <c r="I41" i="1"/>
  <c r="H41" i="1"/>
  <c r="G41" i="1"/>
  <c r="F41" i="1"/>
  <c r="E41" i="1"/>
  <c r="D41" i="1"/>
  <c r="J40" i="1"/>
  <c r="I40" i="1"/>
  <c r="H40" i="1"/>
  <c r="G40" i="1"/>
  <c r="F40" i="1"/>
  <c r="E40" i="1"/>
  <c r="D40" i="1"/>
  <c r="J39" i="1"/>
  <c r="I39" i="1"/>
  <c r="H39" i="1"/>
  <c r="G39" i="1"/>
  <c r="F39" i="1"/>
  <c r="E39" i="1"/>
  <c r="D39" i="1"/>
  <c r="J38" i="1"/>
  <c r="I38" i="1"/>
  <c r="H38" i="1"/>
  <c r="G38" i="1"/>
  <c r="F38" i="1"/>
  <c r="E38" i="1"/>
  <c r="D38" i="1"/>
  <c r="J37" i="1"/>
  <c r="I37" i="1"/>
  <c r="H37" i="1"/>
  <c r="F37" i="1"/>
  <c r="E37" i="1"/>
  <c r="D37" i="1"/>
  <c r="J36" i="1"/>
  <c r="I36" i="1"/>
  <c r="H36" i="1"/>
  <c r="F36" i="1"/>
  <c r="E36" i="1"/>
  <c r="D36" i="1"/>
  <c r="J35" i="1"/>
  <c r="I35" i="1"/>
  <c r="H35" i="1"/>
  <c r="F35" i="1"/>
  <c r="E35" i="1"/>
  <c r="D35" i="1"/>
  <c r="J34" i="1"/>
  <c r="I34" i="1"/>
  <c r="H34" i="1"/>
  <c r="F34" i="1"/>
  <c r="E34" i="1"/>
  <c r="D34" i="1"/>
  <c r="J33" i="1"/>
  <c r="I33" i="1"/>
  <c r="H33" i="1"/>
  <c r="F33" i="1"/>
  <c r="E33" i="1"/>
  <c r="D33" i="1"/>
  <c r="J32" i="1"/>
  <c r="I32" i="1"/>
  <c r="H32" i="1"/>
  <c r="F32" i="1"/>
  <c r="E32" i="1"/>
  <c r="D32" i="1"/>
  <c r="J31" i="1"/>
  <c r="I31" i="1"/>
  <c r="H31" i="1"/>
  <c r="F31" i="1"/>
  <c r="E31" i="1"/>
  <c r="D31" i="1"/>
  <c r="J30" i="1"/>
  <c r="I30" i="1"/>
  <c r="H30" i="1"/>
  <c r="F30" i="1"/>
  <c r="E30" i="1"/>
  <c r="D30" i="1"/>
  <c r="K23" i="1"/>
  <c r="K22" i="1"/>
  <c r="K21" i="1"/>
  <c r="K20" i="1"/>
  <c r="K19" i="1"/>
  <c r="K17" i="1"/>
  <c r="G37" i="1" s="1"/>
  <c r="K16" i="1"/>
  <c r="G36" i="1" s="1"/>
  <c r="K15" i="1"/>
  <c r="G35" i="1" s="1"/>
  <c r="K14" i="1"/>
  <c r="G34" i="1" s="1"/>
  <c r="K13" i="1"/>
  <c r="G33" i="1" s="1"/>
  <c r="K12" i="1"/>
  <c r="G32" i="1" s="1"/>
  <c r="K11" i="1"/>
  <c r="G31" i="1" s="1"/>
  <c r="K10" i="1"/>
  <c r="G30" i="1" s="1"/>
  <c r="H44" i="1" l="1"/>
  <c r="H47" i="1" s="1"/>
  <c r="J44" i="1"/>
  <c r="J47" i="1" s="1"/>
  <c r="I44" i="1"/>
  <c r="I47" i="1" s="1"/>
  <c r="E44" i="1"/>
  <c r="E47" i="1" s="1"/>
  <c r="D44" i="1"/>
  <c r="D47" i="1" s="1"/>
  <c r="F44" i="1"/>
  <c r="F47" i="1" s="1"/>
  <c r="G44" i="1"/>
  <c r="G47" i="1" s="1"/>
</calcChain>
</file>

<file path=xl/sharedStrings.xml><?xml version="1.0" encoding="utf-8"?>
<sst xmlns="http://schemas.openxmlformats.org/spreadsheetml/2006/main" count="64" uniqueCount="38">
  <si>
    <t>CERDOS DE INICIO 15.89 Kg</t>
  </si>
  <si>
    <t>Requisitos diarios</t>
  </si>
  <si>
    <t>PC (%)</t>
  </si>
  <si>
    <t>ED (kcal/kg)</t>
  </si>
  <si>
    <t>Ca (%)</t>
  </si>
  <si>
    <t>P(%)</t>
  </si>
  <si>
    <t>Lis (%)</t>
  </si>
  <si>
    <t>Met (%)</t>
  </si>
  <si>
    <t>FB (%)</t>
  </si>
  <si>
    <t xml:space="preserve">&lt;4 </t>
  </si>
  <si>
    <t>Insumos disponibles</t>
  </si>
  <si>
    <t>Proteína</t>
  </si>
  <si>
    <t>Fósforo</t>
  </si>
  <si>
    <t>Insumos</t>
  </si>
  <si>
    <t>MS</t>
  </si>
  <si>
    <t>P (%)</t>
  </si>
  <si>
    <t>P disponible</t>
  </si>
  <si>
    <t>Maiz</t>
  </si>
  <si>
    <t>Harina soya</t>
  </si>
  <si>
    <t>Carbonato</t>
  </si>
  <si>
    <t>Harina coquito</t>
  </si>
  <si>
    <t>Salvado de trigo</t>
  </si>
  <si>
    <t>Metionina</t>
  </si>
  <si>
    <t>Lisina</t>
  </si>
  <si>
    <t>Melaza</t>
  </si>
  <si>
    <t>Biofos</t>
  </si>
  <si>
    <t>Premix</t>
  </si>
  <si>
    <t>aditivo</t>
  </si>
  <si>
    <t>Sal comun</t>
  </si>
  <si>
    <t>Urea</t>
  </si>
  <si>
    <t>Aceite de palma</t>
  </si>
  <si>
    <t>% Uso</t>
  </si>
  <si>
    <t>ED(kcal/kg)</t>
  </si>
  <si>
    <t>TOTAL</t>
  </si>
  <si>
    <t>REQUISITO</t>
  </si>
  <si>
    <t>TABLA DE FORMULACION</t>
  </si>
  <si>
    <t>INSUMOS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</si>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</sst>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3" fillId="4" borderId="1" xfId="0" applyFont="1" applyFill="1" applyBorder="1"/>
    <xf numFmtId="0" fontId="1" fillId="4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6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/>
    <xf numFmtId="0" fontId="3" fillId="3" borderId="1" xfId="0" quotePrefix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3DF5C-4670-4B51-8E35-C8A4DC840906}">
  <dimension ref="B1:P47"/>
  <sheetViews>
    <sheetView tabSelected="1" workbookViewId="0">
      <selection activeCell="B2" sqref="B2:E2"/>
    </sheetView>
  </sheetViews>
  <sheetFormatPr baseColWidth="10" defaultRowHeight="15" x14ac:dyDescent="0.25"/>
  <cols>
    <col min="2" max="2" width="24.140625" customWidth="1"/>
    <col min="3" max="3" width="14.28515625" customWidth="1"/>
    <col min="4" max="4" width="9.5703125" customWidth="1"/>
    <col min="5" max="5" width="16.140625" customWidth="1"/>
    <col min="11" max="11" width="15.85546875" customWidth="1"/>
    <col min="12" max="12" width="18.7109375" customWidth="1"/>
  </cols>
  <sheetData>
    <row r="1" spans="2:11" x14ac:dyDescent="0.25">
      <c r="B1" s="4"/>
      <c r="C1" s="4"/>
      <c r="D1" s="4"/>
      <c r="E1" s="1"/>
      <c r="F1" s="1"/>
    </row>
    <row r="2" spans="2:11" ht="18.75" x14ac:dyDescent="0.3">
      <c r="B2" s="22" t="s">
        <v>0</v>
      </c>
      <c r="C2" s="22"/>
      <c r="D2" s="22"/>
      <c r="E2" s="22"/>
    </row>
    <row r="4" spans="2:11" ht="18.75" x14ac:dyDescent="0.3">
      <c r="B4" s="15" t="s">
        <v>1</v>
      </c>
      <c r="C4" s="21"/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</row>
    <row r="5" spans="2:11" x14ac:dyDescent="0.25">
      <c r="D5" s="2">
        <v>18</v>
      </c>
      <c r="E5" s="2">
        <v>3370</v>
      </c>
      <c r="F5" s="2">
        <v>0.65</v>
      </c>
      <c r="G5" s="2">
        <v>0.55000000000000004</v>
      </c>
      <c r="H5" s="2">
        <v>0.79</v>
      </c>
      <c r="I5" s="2">
        <v>0.51</v>
      </c>
      <c r="J5" s="2" t="s">
        <v>9</v>
      </c>
    </row>
    <row r="6" spans="2:11" ht="18.75" x14ac:dyDescent="0.3">
      <c r="B6" s="5" t="s">
        <v>10</v>
      </c>
    </row>
    <row r="7" spans="2:11" x14ac:dyDescent="0.25">
      <c r="D7" t="s">
        <v>11</v>
      </c>
      <c r="G7" t="s">
        <v>12</v>
      </c>
    </row>
    <row r="8" spans="2:11" ht="18.75" x14ac:dyDescent="0.3">
      <c r="B8" s="15" t="s">
        <v>13</v>
      </c>
      <c r="C8" s="9" t="s">
        <v>14</v>
      </c>
      <c r="D8" s="9" t="s">
        <v>2</v>
      </c>
      <c r="E8" s="9" t="s">
        <v>3</v>
      </c>
      <c r="F8" s="9" t="s">
        <v>4</v>
      </c>
      <c r="G8" s="9" t="s">
        <v>15</v>
      </c>
      <c r="H8" s="9" t="s">
        <v>6</v>
      </c>
      <c r="I8" s="9" t="s">
        <v>7</v>
      </c>
      <c r="J8" s="9" t="s">
        <v>8</v>
      </c>
      <c r="K8" s="12" t="s">
        <v>16</v>
      </c>
    </row>
    <row r="9" spans="2:11" ht="18.75" x14ac:dyDescent="0.3">
      <c r="B9" s="17"/>
      <c r="C9" s="18"/>
      <c r="D9" s="18"/>
      <c r="E9" s="18"/>
      <c r="F9" s="18"/>
      <c r="G9" s="18"/>
      <c r="H9" s="18"/>
      <c r="I9" s="18"/>
      <c r="J9" s="19"/>
      <c r="K9" s="20"/>
    </row>
    <row r="10" spans="2:11" ht="18.75" x14ac:dyDescent="0.3">
      <c r="B10" s="15" t="s">
        <v>17</v>
      </c>
      <c r="C10" s="8"/>
      <c r="D10" s="8">
        <v>8.6999999999999993</v>
      </c>
      <c r="E10" s="8">
        <v>3440</v>
      </c>
      <c r="F10" s="8">
        <v>0.03</v>
      </c>
      <c r="G10" s="12">
        <v>0.25</v>
      </c>
      <c r="H10" s="8">
        <v>0.45</v>
      </c>
      <c r="I10" s="8">
        <v>0.18</v>
      </c>
      <c r="J10" s="8">
        <v>1</v>
      </c>
      <c r="K10" s="11">
        <f>G10/3</f>
        <v>8.3333333333333329E-2</v>
      </c>
    </row>
    <row r="11" spans="2:11" ht="18.75" x14ac:dyDescent="0.3">
      <c r="B11" s="15" t="s">
        <v>18</v>
      </c>
      <c r="C11" s="8"/>
      <c r="D11" s="8">
        <v>50</v>
      </c>
      <c r="E11" s="8">
        <v>3390</v>
      </c>
      <c r="F11" s="8">
        <v>0.34</v>
      </c>
      <c r="G11" s="12">
        <v>0.63</v>
      </c>
      <c r="H11" s="8">
        <v>2.9</v>
      </c>
      <c r="I11" s="8">
        <v>0.6</v>
      </c>
      <c r="J11" s="8">
        <v>6</v>
      </c>
      <c r="K11" s="11">
        <f t="shared" ref="K11:K23" si="0">G11/3</f>
        <v>0.21</v>
      </c>
    </row>
    <row r="12" spans="2:11" ht="18.75" x14ac:dyDescent="0.3">
      <c r="B12" s="15" t="s">
        <v>19</v>
      </c>
      <c r="C12" s="8"/>
      <c r="D12" s="8">
        <v>0</v>
      </c>
      <c r="E12" s="8"/>
      <c r="F12" s="8">
        <v>40.04</v>
      </c>
      <c r="G12" s="12"/>
      <c r="H12" s="8"/>
      <c r="I12" s="8"/>
      <c r="J12" s="8"/>
      <c r="K12" s="11">
        <f t="shared" si="0"/>
        <v>0</v>
      </c>
    </row>
    <row r="13" spans="2:11" ht="18.75" x14ac:dyDescent="0.3">
      <c r="B13" s="15" t="s">
        <v>20</v>
      </c>
      <c r="C13" s="8"/>
      <c r="D13" s="8">
        <v>14</v>
      </c>
      <c r="E13" s="8">
        <v>3150</v>
      </c>
      <c r="F13" s="8">
        <v>0.2</v>
      </c>
      <c r="G13" s="12">
        <v>0.15</v>
      </c>
      <c r="H13" s="8">
        <v>0.3</v>
      </c>
      <c r="I13" s="8">
        <v>0.15</v>
      </c>
      <c r="J13" s="8">
        <v>11</v>
      </c>
      <c r="K13" s="11">
        <f t="shared" si="0"/>
        <v>4.9999999999999996E-2</v>
      </c>
    </row>
    <row r="14" spans="2:11" ht="18.75" x14ac:dyDescent="0.3">
      <c r="B14" s="15" t="s">
        <v>21</v>
      </c>
      <c r="C14" s="8"/>
      <c r="D14" s="8">
        <v>15</v>
      </c>
      <c r="E14" s="8">
        <v>2610</v>
      </c>
      <c r="F14" s="8">
        <v>0.14000000000000001</v>
      </c>
      <c r="G14" s="12">
        <v>1.19</v>
      </c>
      <c r="H14" s="8">
        <v>0.15</v>
      </c>
      <c r="I14" s="8">
        <v>0.1</v>
      </c>
      <c r="J14" s="8">
        <v>10</v>
      </c>
      <c r="K14" s="11">
        <f t="shared" si="0"/>
        <v>0.39666666666666667</v>
      </c>
    </row>
    <row r="15" spans="2:11" ht="18.75" x14ac:dyDescent="0.3">
      <c r="B15" s="15" t="s">
        <v>22</v>
      </c>
      <c r="C15" s="8"/>
      <c r="D15" s="8"/>
      <c r="E15" s="8"/>
      <c r="F15" s="8"/>
      <c r="G15" s="12"/>
      <c r="H15" s="8"/>
      <c r="I15" s="8">
        <v>100</v>
      </c>
      <c r="J15" s="8"/>
      <c r="K15" s="11">
        <f t="shared" si="0"/>
        <v>0</v>
      </c>
    </row>
    <row r="16" spans="2:11" ht="18.75" x14ac:dyDescent="0.3">
      <c r="B16" s="15" t="s">
        <v>23</v>
      </c>
      <c r="C16" s="8"/>
      <c r="D16" s="8"/>
      <c r="E16" s="8"/>
      <c r="F16" s="8"/>
      <c r="G16" s="12"/>
      <c r="H16" s="8">
        <v>100</v>
      </c>
      <c r="I16" s="8"/>
      <c r="J16" s="8"/>
      <c r="K16" s="11">
        <f t="shared" si="0"/>
        <v>0</v>
      </c>
    </row>
    <row r="17" spans="2:13" ht="18.75" x14ac:dyDescent="0.3">
      <c r="B17" s="15" t="s">
        <v>24</v>
      </c>
      <c r="C17" s="8"/>
      <c r="D17" s="8">
        <v>3</v>
      </c>
      <c r="E17" s="8">
        <v>2343</v>
      </c>
      <c r="F17" s="8"/>
      <c r="G17" s="12"/>
      <c r="H17" s="8"/>
      <c r="I17" s="8"/>
      <c r="J17" s="8"/>
      <c r="K17" s="11">
        <f t="shared" si="0"/>
        <v>0</v>
      </c>
    </row>
    <row r="18" spans="2:13" ht="18.75" x14ac:dyDescent="0.3">
      <c r="B18" s="15" t="s">
        <v>25</v>
      </c>
      <c r="C18" s="8"/>
      <c r="D18" s="8"/>
      <c r="E18" s="8"/>
      <c r="F18" s="8">
        <v>18</v>
      </c>
      <c r="G18" s="12">
        <v>21</v>
      </c>
      <c r="H18" s="8"/>
      <c r="I18" s="8"/>
      <c r="J18" s="8"/>
      <c r="K18" s="11">
        <v>21</v>
      </c>
    </row>
    <row r="19" spans="2:13" ht="18.75" x14ac:dyDescent="0.3">
      <c r="B19" s="15" t="s">
        <v>26</v>
      </c>
      <c r="C19" s="8"/>
      <c r="D19" s="8"/>
      <c r="E19" s="8"/>
      <c r="F19" s="8"/>
      <c r="G19" s="12"/>
      <c r="H19" s="8"/>
      <c r="I19" s="8"/>
      <c r="J19" s="8"/>
      <c r="K19" s="11">
        <f t="shared" si="0"/>
        <v>0</v>
      </c>
    </row>
    <row r="20" spans="2:13" ht="18.75" x14ac:dyDescent="0.3">
      <c r="B20" s="15" t="s">
        <v>27</v>
      </c>
      <c r="C20" s="8"/>
      <c r="D20" s="8"/>
      <c r="E20" s="8"/>
      <c r="F20" s="8"/>
      <c r="G20" s="12"/>
      <c r="H20" s="8"/>
      <c r="I20" s="8"/>
      <c r="J20" s="8"/>
      <c r="K20" s="11">
        <f t="shared" si="0"/>
        <v>0</v>
      </c>
    </row>
    <row r="21" spans="2:13" ht="18.75" x14ac:dyDescent="0.3">
      <c r="B21" s="15" t="s">
        <v>28</v>
      </c>
      <c r="C21" s="8"/>
      <c r="D21" s="8"/>
      <c r="E21" s="8"/>
      <c r="F21" s="8"/>
      <c r="G21" s="12"/>
      <c r="H21" s="8"/>
      <c r="I21" s="8"/>
      <c r="J21" s="8"/>
      <c r="K21" s="11">
        <f t="shared" si="0"/>
        <v>0</v>
      </c>
    </row>
    <row r="22" spans="2:13" ht="18.75" x14ac:dyDescent="0.3">
      <c r="B22" s="15" t="s">
        <v>29</v>
      </c>
      <c r="C22" s="8"/>
      <c r="D22" s="8">
        <v>275</v>
      </c>
      <c r="E22" s="8"/>
      <c r="F22" s="8"/>
      <c r="G22" s="12"/>
      <c r="H22" s="8"/>
      <c r="I22" s="8"/>
      <c r="J22" s="8"/>
      <c r="K22" s="11">
        <f t="shared" si="0"/>
        <v>0</v>
      </c>
    </row>
    <row r="23" spans="2:13" ht="18.75" x14ac:dyDescent="0.3">
      <c r="B23" s="15" t="s">
        <v>30</v>
      </c>
      <c r="C23" s="8"/>
      <c r="D23" s="8"/>
      <c r="E23" s="8">
        <v>8150</v>
      </c>
      <c r="F23" s="8"/>
      <c r="G23" s="12"/>
      <c r="H23" s="8"/>
      <c r="I23" s="8"/>
      <c r="J23" s="8"/>
      <c r="K23" s="11">
        <f t="shared" si="0"/>
        <v>0</v>
      </c>
    </row>
    <row r="24" spans="2:13" x14ac:dyDescent="0.25">
      <c r="B24" s="16"/>
      <c r="C24" s="13"/>
      <c r="D24" s="13"/>
      <c r="E24" s="13"/>
      <c r="F24" s="13"/>
      <c r="G24" s="14"/>
      <c r="H24" s="13"/>
      <c r="I24" s="13"/>
      <c r="J24" s="13"/>
      <c r="K24" s="14"/>
    </row>
    <row r="25" spans="2:13" x14ac:dyDescent="0.25">
      <c r="B25" s="16"/>
      <c r="C25" s="13"/>
      <c r="D25" s="13"/>
      <c r="E25" s="13"/>
      <c r="F25" s="13"/>
      <c r="G25" s="14"/>
      <c r="H25" s="13"/>
      <c r="I25" s="13"/>
      <c r="J25" s="13"/>
      <c r="K25" s="14"/>
    </row>
    <row r="27" spans="2:13" ht="18.75" x14ac:dyDescent="0.3">
      <c r="B27" s="5" t="s">
        <v>35</v>
      </c>
    </row>
    <row r="28" spans="2:13" ht="18.75" x14ac:dyDescent="0.3">
      <c r="B28" s="15" t="s">
        <v>36</v>
      </c>
      <c r="C28" s="6" t="s">
        <v>31</v>
      </c>
      <c r="D28" s="6" t="s">
        <v>2</v>
      </c>
      <c r="E28" s="6" t="s">
        <v>32</v>
      </c>
      <c r="F28" s="6" t="s">
        <v>4</v>
      </c>
      <c r="G28" s="6" t="s">
        <v>15</v>
      </c>
      <c r="H28" s="6" t="s">
        <v>6</v>
      </c>
      <c r="I28" s="6" t="s">
        <v>7</v>
      </c>
      <c r="J28" s="6" t="s">
        <v>8</v>
      </c>
    </row>
    <row r="29" spans="2:13" ht="18.75" x14ac:dyDescent="0.3">
      <c r="B29" s="24"/>
      <c r="C29" s="24"/>
      <c r="D29" s="24"/>
      <c r="E29" s="24"/>
      <c r="F29" s="24"/>
      <c r="G29" s="24"/>
      <c r="H29" s="24"/>
      <c r="I29" s="24"/>
      <c r="J29" s="24"/>
      <c r="L29" s="3"/>
      <c r="M29" s="3"/>
    </row>
    <row r="30" spans="2:13" ht="18.75" x14ac:dyDescent="0.3">
      <c r="B30" s="15" t="s">
        <v>17</v>
      </c>
      <c r="C30" s="9">
        <v>66</v>
      </c>
      <c r="D30" s="10">
        <f t="shared" ref="D30:J39" si="1">$C30*D10/100</f>
        <v>5.7419999999999991</v>
      </c>
      <c r="E30" s="10">
        <f t="shared" si="1"/>
        <v>2270.4</v>
      </c>
      <c r="F30" s="10">
        <f t="shared" si="1"/>
        <v>1.9799999999999998E-2</v>
      </c>
      <c r="G30" s="10">
        <f t="shared" ref="G30:G38" si="2">$C30*K10/100</f>
        <v>5.5E-2</v>
      </c>
      <c r="H30" s="10">
        <f t="shared" ref="H30:J38" si="3">$C30*H10/100</f>
        <v>0.29699999999999999</v>
      </c>
      <c r="I30" s="10">
        <f t="shared" si="3"/>
        <v>0.11879999999999999</v>
      </c>
      <c r="J30" s="10">
        <f t="shared" si="3"/>
        <v>0.66</v>
      </c>
      <c r="K30">
        <v>70</v>
      </c>
    </row>
    <row r="31" spans="2:13" ht="18.75" x14ac:dyDescent="0.3">
      <c r="B31" s="15" t="s">
        <v>18</v>
      </c>
      <c r="C31" s="9">
        <v>24.3</v>
      </c>
      <c r="D31" s="10">
        <f t="shared" si="1"/>
        <v>12.15</v>
      </c>
      <c r="E31" s="10">
        <f t="shared" si="1"/>
        <v>823.77</v>
      </c>
      <c r="F31" s="10">
        <f t="shared" si="1"/>
        <v>8.2619999999999999E-2</v>
      </c>
      <c r="G31" s="10">
        <f t="shared" si="2"/>
        <v>5.1029999999999999E-2</v>
      </c>
      <c r="H31" s="10">
        <f t="shared" si="3"/>
        <v>0.70469999999999999</v>
      </c>
      <c r="I31" s="10">
        <f t="shared" si="3"/>
        <v>0.14580000000000001</v>
      </c>
      <c r="J31" s="10">
        <f t="shared" si="3"/>
        <v>1.4580000000000002</v>
      </c>
      <c r="K31">
        <v>20</v>
      </c>
    </row>
    <row r="32" spans="2:13" ht="18.75" x14ac:dyDescent="0.3">
      <c r="B32" s="15" t="s">
        <v>19</v>
      </c>
      <c r="C32" s="9">
        <v>0.4</v>
      </c>
      <c r="D32" s="10">
        <f t="shared" si="1"/>
        <v>0</v>
      </c>
      <c r="E32" s="10">
        <f t="shared" si="1"/>
        <v>0</v>
      </c>
      <c r="F32" s="10">
        <f t="shared" si="1"/>
        <v>0.16016000000000002</v>
      </c>
      <c r="G32" s="10">
        <f t="shared" si="2"/>
        <v>0</v>
      </c>
      <c r="H32" s="10">
        <f t="shared" si="3"/>
        <v>0</v>
      </c>
      <c r="I32" s="10">
        <f t="shared" si="3"/>
        <v>0</v>
      </c>
      <c r="J32" s="10">
        <f t="shared" si="3"/>
        <v>0</v>
      </c>
      <c r="K32">
        <v>5</v>
      </c>
    </row>
    <row r="33" spans="2:16" ht="18.75" x14ac:dyDescent="0.3">
      <c r="B33" s="15" t="s">
        <v>20</v>
      </c>
      <c r="C33" s="9"/>
      <c r="D33" s="10">
        <f t="shared" si="1"/>
        <v>0</v>
      </c>
      <c r="E33" s="10">
        <f t="shared" si="1"/>
        <v>0</v>
      </c>
      <c r="F33" s="10">
        <f t="shared" si="1"/>
        <v>0</v>
      </c>
      <c r="G33" s="10">
        <f t="shared" si="2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>
        <v>0</v>
      </c>
    </row>
    <row r="34" spans="2:16" ht="18.75" x14ac:dyDescent="0.3">
      <c r="B34" s="15" t="s">
        <v>21</v>
      </c>
      <c r="C34" s="9"/>
      <c r="D34" s="10">
        <f t="shared" si="1"/>
        <v>0</v>
      </c>
      <c r="E34" s="10">
        <f t="shared" si="1"/>
        <v>0</v>
      </c>
      <c r="F34" s="10">
        <f t="shared" si="1"/>
        <v>0</v>
      </c>
      <c r="G34" s="10">
        <f t="shared" si="2"/>
        <v>0</v>
      </c>
      <c r="H34" s="10">
        <f t="shared" si="3"/>
        <v>0</v>
      </c>
      <c r="I34" s="10">
        <f t="shared" si="3"/>
        <v>0</v>
      </c>
      <c r="J34" s="10">
        <f t="shared" si="3"/>
        <v>0</v>
      </c>
      <c r="K34">
        <v>0</v>
      </c>
    </row>
    <row r="35" spans="2:16" ht="18.75" x14ac:dyDescent="0.3">
      <c r="B35" s="15" t="s">
        <v>22</v>
      </c>
      <c r="C35" s="25">
        <v>0.24540000000000001</v>
      </c>
      <c r="D35" s="10">
        <f t="shared" si="1"/>
        <v>0</v>
      </c>
      <c r="E35" s="10">
        <f t="shared" si="1"/>
        <v>0</v>
      </c>
      <c r="F35" s="10">
        <f t="shared" si="1"/>
        <v>0</v>
      </c>
      <c r="G35" s="10">
        <f t="shared" si="2"/>
        <v>0</v>
      </c>
      <c r="H35" s="10">
        <f t="shared" si="3"/>
        <v>0</v>
      </c>
      <c r="I35" s="10">
        <f t="shared" si="3"/>
        <v>0.24539999999999998</v>
      </c>
      <c r="J35" s="10">
        <f t="shared" si="3"/>
        <v>0</v>
      </c>
    </row>
    <row r="36" spans="2:16" ht="18.75" x14ac:dyDescent="0.3">
      <c r="B36" s="15" t="s">
        <v>23</v>
      </c>
      <c r="C36" s="9"/>
      <c r="D36" s="10">
        <f t="shared" si="1"/>
        <v>0</v>
      </c>
      <c r="E36" s="10">
        <f t="shared" si="1"/>
        <v>0</v>
      </c>
      <c r="F36" s="10">
        <f t="shared" si="1"/>
        <v>0</v>
      </c>
      <c r="G36" s="10">
        <f t="shared" si="2"/>
        <v>0</v>
      </c>
      <c r="H36" s="10">
        <f t="shared" si="3"/>
        <v>0</v>
      </c>
      <c r="I36" s="10">
        <f t="shared" si="3"/>
        <v>0</v>
      </c>
      <c r="J36" s="10">
        <f t="shared" si="3"/>
        <v>0</v>
      </c>
    </row>
    <row r="37" spans="2:16" ht="18.75" x14ac:dyDescent="0.3">
      <c r="B37" s="15" t="s">
        <v>24</v>
      </c>
      <c r="C37" s="9">
        <v>4.3</v>
      </c>
      <c r="D37" s="10">
        <f t="shared" si="1"/>
        <v>0.12899999999999998</v>
      </c>
      <c r="E37" s="10">
        <f t="shared" si="1"/>
        <v>100.749</v>
      </c>
      <c r="F37" s="10">
        <f t="shared" si="1"/>
        <v>0</v>
      </c>
      <c r="G37" s="10">
        <f t="shared" si="2"/>
        <v>0</v>
      </c>
      <c r="H37" s="10">
        <f t="shared" si="3"/>
        <v>0</v>
      </c>
      <c r="I37" s="10">
        <f t="shared" si="3"/>
        <v>0</v>
      </c>
      <c r="J37" s="10">
        <f t="shared" si="3"/>
        <v>0</v>
      </c>
      <c r="K37">
        <v>5</v>
      </c>
    </row>
    <row r="38" spans="2:16" ht="18.75" x14ac:dyDescent="0.3">
      <c r="B38" s="15" t="s">
        <v>25</v>
      </c>
      <c r="C38" s="9">
        <v>2.2000000000000002</v>
      </c>
      <c r="D38" s="10">
        <f t="shared" si="1"/>
        <v>0</v>
      </c>
      <c r="E38" s="10">
        <f t="shared" si="1"/>
        <v>0</v>
      </c>
      <c r="F38" s="10">
        <f t="shared" si="1"/>
        <v>0.39600000000000002</v>
      </c>
      <c r="G38" s="10">
        <f t="shared" si="2"/>
        <v>0.46200000000000002</v>
      </c>
      <c r="H38" s="10">
        <f t="shared" si="3"/>
        <v>0</v>
      </c>
      <c r="I38" s="10">
        <f t="shared" si="3"/>
        <v>0</v>
      </c>
      <c r="J38" s="10">
        <f t="shared" si="3"/>
        <v>0</v>
      </c>
      <c r="K38">
        <v>5</v>
      </c>
    </row>
    <row r="39" spans="2:16" ht="18.75" x14ac:dyDescent="0.3">
      <c r="B39" s="15" t="s">
        <v>26</v>
      </c>
      <c r="C39" s="26">
        <v>0.2</v>
      </c>
      <c r="D39" s="10">
        <f>$C39*D19/100</f>
        <v>0</v>
      </c>
      <c r="E39" s="10">
        <f t="shared" si="1"/>
        <v>0</v>
      </c>
      <c r="F39" s="10">
        <f t="shared" si="1"/>
        <v>0</v>
      </c>
      <c r="G39" s="10">
        <f t="shared" si="1"/>
        <v>0</v>
      </c>
      <c r="H39" s="10">
        <f t="shared" si="1"/>
        <v>0</v>
      </c>
      <c r="I39" s="10">
        <f t="shared" si="1"/>
        <v>0</v>
      </c>
      <c r="J39" s="10">
        <f t="shared" si="1"/>
        <v>0</v>
      </c>
      <c r="K39" s="3"/>
      <c r="L39" s="3"/>
      <c r="M39" s="3"/>
      <c r="N39" s="3"/>
      <c r="O39" s="3"/>
    </row>
    <row r="40" spans="2:16" ht="18.75" x14ac:dyDescent="0.3">
      <c r="B40" s="15" t="s">
        <v>27</v>
      </c>
      <c r="C40" s="26">
        <v>0.2</v>
      </c>
      <c r="D40" s="10">
        <f t="shared" ref="D40:J43" si="4">$C40*D20/100</f>
        <v>0</v>
      </c>
      <c r="E40" s="10">
        <f t="shared" si="4"/>
        <v>0</v>
      </c>
      <c r="F40" s="10">
        <f t="shared" si="4"/>
        <v>0</v>
      </c>
      <c r="G40" s="10">
        <f t="shared" si="4"/>
        <v>0</v>
      </c>
      <c r="H40" s="10">
        <f t="shared" si="4"/>
        <v>0</v>
      </c>
      <c r="I40" s="10">
        <f t="shared" si="4"/>
        <v>0</v>
      </c>
      <c r="J40" s="10">
        <f t="shared" si="4"/>
        <v>0</v>
      </c>
      <c r="K40" s="2"/>
      <c r="L40" s="2"/>
      <c r="M40" s="2"/>
      <c r="N40" s="2"/>
      <c r="O40" s="2"/>
    </row>
    <row r="41" spans="2:16" ht="18.75" x14ac:dyDescent="0.3">
      <c r="B41" s="15" t="s">
        <v>28</v>
      </c>
      <c r="C41" s="27"/>
      <c r="D41" s="10">
        <f t="shared" si="4"/>
        <v>0</v>
      </c>
      <c r="E41" s="10">
        <f t="shared" si="4"/>
        <v>0</v>
      </c>
      <c r="F41" s="10">
        <f t="shared" si="4"/>
        <v>0</v>
      </c>
      <c r="G41" s="10">
        <f t="shared" si="4"/>
        <v>0</v>
      </c>
      <c r="H41" s="10">
        <f t="shared" si="4"/>
        <v>0</v>
      </c>
      <c r="I41" s="10">
        <f t="shared" si="4"/>
        <v>0</v>
      </c>
      <c r="J41" s="10">
        <f t="shared" si="4"/>
        <v>0</v>
      </c>
      <c r="K41" s="23"/>
      <c r="L41" s="3"/>
      <c r="M41" s="3"/>
      <c r="N41" s="3"/>
      <c r="O41" s="3"/>
      <c r="P41" s="3"/>
    </row>
    <row r="42" spans="2:16" ht="18.75" x14ac:dyDescent="0.3">
      <c r="B42" s="15" t="s">
        <v>29</v>
      </c>
      <c r="C42" s="28"/>
      <c r="D42" s="10">
        <f t="shared" si="4"/>
        <v>0</v>
      </c>
      <c r="E42" s="10">
        <f t="shared" si="4"/>
        <v>0</v>
      </c>
      <c r="F42" s="10">
        <f t="shared" si="4"/>
        <v>0</v>
      </c>
      <c r="G42" s="10">
        <f t="shared" si="4"/>
        <v>0</v>
      </c>
      <c r="H42" s="10">
        <f t="shared" si="4"/>
        <v>0</v>
      </c>
      <c r="I42" s="10">
        <f t="shared" si="4"/>
        <v>0</v>
      </c>
      <c r="J42" s="10">
        <f t="shared" si="4"/>
        <v>0</v>
      </c>
    </row>
    <row r="43" spans="2:16" ht="18.75" x14ac:dyDescent="0.3">
      <c r="B43" s="15" t="s">
        <v>30</v>
      </c>
      <c r="C43" s="9">
        <v>2.1545999999999998</v>
      </c>
      <c r="D43" s="10">
        <f t="shared" si="4"/>
        <v>0</v>
      </c>
      <c r="E43" s="10">
        <f t="shared" si="4"/>
        <v>175.59989999999999</v>
      </c>
      <c r="F43" s="10">
        <f t="shared" si="4"/>
        <v>0</v>
      </c>
      <c r="G43" s="10">
        <f t="shared" si="4"/>
        <v>0</v>
      </c>
      <c r="H43" s="10">
        <f t="shared" si="4"/>
        <v>0</v>
      </c>
      <c r="I43" s="10">
        <f t="shared" si="4"/>
        <v>0</v>
      </c>
      <c r="J43" s="10">
        <f t="shared" si="4"/>
        <v>0</v>
      </c>
      <c r="K43">
        <v>5</v>
      </c>
    </row>
    <row r="44" spans="2:16" ht="18.75" x14ac:dyDescent="0.3">
      <c r="B44" s="28" t="s">
        <v>33</v>
      </c>
      <c r="C44" s="30">
        <f t="shared" ref="C44:J44" si="5">SUM(C30:C43)</f>
        <v>100.00000000000001</v>
      </c>
      <c r="D44" s="31">
        <f t="shared" si="5"/>
        <v>18.021000000000001</v>
      </c>
      <c r="E44" s="30">
        <f t="shared" si="5"/>
        <v>3370.5189</v>
      </c>
      <c r="F44" s="31">
        <f t="shared" si="5"/>
        <v>0.65858000000000005</v>
      </c>
      <c r="G44" s="31">
        <f t="shared" si="5"/>
        <v>0.56803000000000003</v>
      </c>
      <c r="H44" s="30">
        <f t="shared" si="5"/>
        <v>1.0017</v>
      </c>
      <c r="I44" s="30">
        <f t="shared" si="5"/>
        <v>0.51</v>
      </c>
      <c r="J44" s="30">
        <f t="shared" si="5"/>
        <v>2.1180000000000003</v>
      </c>
    </row>
    <row r="45" spans="2:16" ht="18.75" x14ac:dyDescent="0.3">
      <c r="B45" s="29" t="s">
        <v>34</v>
      </c>
      <c r="C45" s="29">
        <v>100</v>
      </c>
      <c r="D45" s="29">
        <f t="shared" ref="D45:I45" si="6">+D5</f>
        <v>18</v>
      </c>
      <c r="E45" s="29">
        <f t="shared" si="6"/>
        <v>3370</v>
      </c>
      <c r="F45" s="29">
        <f t="shared" si="6"/>
        <v>0.65</v>
      </c>
      <c r="G45" s="29">
        <f t="shared" si="6"/>
        <v>0.55000000000000004</v>
      </c>
      <c r="H45" s="29">
        <f t="shared" si="6"/>
        <v>0.79</v>
      </c>
      <c r="I45" s="29">
        <f t="shared" si="6"/>
        <v>0.51</v>
      </c>
      <c r="J45" s="29">
        <v>4</v>
      </c>
    </row>
    <row r="46" spans="2:16" ht="18.75" x14ac:dyDescent="0.3">
      <c r="B46" s="6"/>
      <c r="C46" s="7"/>
      <c r="D46" s="7"/>
      <c r="E46" s="7"/>
      <c r="F46" s="7"/>
      <c r="G46" s="7"/>
      <c r="H46" s="7"/>
      <c r="I46" s="7"/>
      <c r="J46" s="7"/>
    </row>
    <row r="47" spans="2:16" ht="18.75" x14ac:dyDescent="0.3">
      <c r="B47" s="29" t="s">
        <v>37</v>
      </c>
      <c r="C47" s="32">
        <f>C44-C45</f>
        <v>0</v>
      </c>
      <c r="D47" s="33">
        <f>D44-D45</f>
        <v>2.1000000000000796E-2</v>
      </c>
      <c r="E47" s="32">
        <f>E44-E45</f>
        <v>0.51890000000003056</v>
      </c>
      <c r="F47" s="33">
        <f t="shared" ref="F47:J47" si="7">F44-F45</f>
        <v>8.580000000000032E-3</v>
      </c>
      <c r="G47" s="33">
        <f>G44-G45</f>
        <v>1.802999999999999E-2</v>
      </c>
      <c r="H47" s="32">
        <f t="shared" si="7"/>
        <v>0.2117</v>
      </c>
      <c r="I47" s="32">
        <f t="shared" si="7"/>
        <v>0</v>
      </c>
      <c r="J47" s="32">
        <f t="shared" si="7"/>
        <v>-1.8819999999999997</v>
      </c>
    </row>
  </sheetData>
  <mergeCells count="7">
    <mergeCell ref="K41:P41"/>
    <mergeCell ref="B1:D1"/>
    <mergeCell ref="B2:E2"/>
    <mergeCell ref="B9:J9"/>
    <mergeCell ref="B29:J29"/>
    <mergeCell ref="L29:M29"/>
    <mergeCell ref="K39:O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 INICIO 15.89 KG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2019-12-16T04:20:01Z</dcterms:created>
  <dcterms:modified xsi:type="dcterms:W3CDTF">2020-01-10T16:59:02Z</dcterms:modified>
</cp:coreProperties>
</file>