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Hoja1" sheetId="1" r:id="rId3"/>
    <sheet state="visible" name="Hoja2" sheetId="2" r:id="rId4"/>
    <sheet state="visible" name="Hoja3" sheetId="3" r:id="rId5"/>
  </sheets>
  <definedNames/>
  <calcPr/>
</workbook>
</file>

<file path=xl/sharedStrings.xml><?xml version="1.0" encoding="utf-8"?>
<sst xmlns="http://schemas.openxmlformats.org/spreadsheetml/2006/main" count="34" uniqueCount="24">
  <si>
    <t>DIETAS</t>
  </si>
  <si>
    <t>Materias primas</t>
  </si>
  <si>
    <t>cantidd</t>
  </si>
  <si>
    <t>ENERGIA</t>
  </si>
  <si>
    <t>PROTEINA</t>
  </si>
  <si>
    <t>FIBRA</t>
  </si>
  <si>
    <t>CALCIO</t>
  </si>
  <si>
    <t>FOSFORO</t>
  </si>
  <si>
    <t>COSTO</t>
  </si>
  <si>
    <t>M S</t>
  </si>
  <si>
    <t xml:space="preserve">mani </t>
  </si>
  <si>
    <t>Mar-Alfalfa</t>
  </si>
  <si>
    <t>concentrado (Mcak)</t>
  </si>
  <si>
    <t>TOTAL</t>
  </si>
  <si>
    <t>Requerimiento</t>
  </si>
  <si>
    <t>Diferencia</t>
  </si>
  <si>
    <t>Maní</t>
  </si>
  <si>
    <t>Mar - Alfalfa</t>
  </si>
  <si>
    <t>Concentrado</t>
  </si>
  <si>
    <t>peso vivoKl</t>
  </si>
  <si>
    <t>consumo de alimento libras</t>
  </si>
  <si>
    <t>mezcla</t>
  </si>
  <si>
    <t>BASE FRESCA</t>
  </si>
  <si>
    <t>libras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</si>
</sst>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"/>
    <numFmt numFmtId="165" formatCode="0.0"/>
  </numFmts>
  <fonts count="4">
    <font>
      <sz val="11.0"/>
      <color rgb="FF000000"/>
      <name val="Calibri"/>
    </font>
    <font>
      <b/>
      <sz val="10.0"/>
      <name val="Arial"/>
    </font>
    <font>
      <sz val="10.0"/>
      <name val="Arial"/>
    </font>
    <font>
      <sz val="10.0"/>
      <color rgb="FFFF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9BBB59"/>
        <bgColor rgb="FF9BBB59"/>
      </patternFill>
    </fill>
    <fill>
      <patternFill patternType="solid">
        <fgColor rgb="FF76923C"/>
        <bgColor rgb="FF76923C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</border>
    <border>
      <left/>
      <right/>
      <top style="thin">
        <color rgb="FF000000"/>
      </top>
      <bottom style="medium">
        <color rgb="FF000000"/>
      </bottom>
    </border>
    <border>
      <left/>
      <right/>
      <top/>
      <bottom style="medium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/>
    </xf>
    <xf borderId="0" fillId="0" fontId="0" numFmtId="0" xfId="0" applyFont="1"/>
    <xf borderId="1" fillId="0" fontId="1" numFmtId="0" xfId="0" applyBorder="1" applyFont="1"/>
    <xf borderId="0" fillId="2" fontId="0" numFmtId="2" xfId="0" applyBorder="1" applyFill="1" applyFont="1" applyNumberFormat="1"/>
    <xf borderId="0" fillId="0" fontId="0" numFmtId="2" xfId="0" applyFont="1" applyNumberFormat="1"/>
    <xf borderId="0" fillId="0" fontId="2" numFmtId="0" xfId="0" applyFont="1"/>
    <xf borderId="2" fillId="0" fontId="0" numFmtId="0" xfId="0" applyBorder="1" applyFont="1"/>
    <xf borderId="2" fillId="0" fontId="0" numFmtId="2" xfId="0" applyBorder="1" applyFont="1" applyNumberFormat="1"/>
    <xf borderId="1" fillId="0" fontId="0" numFmtId="0" xfId="0" applyBorder="1" applyFont="1"/>
    <xf borderId="1" fillId="3" fontId="0" numFmtId="2" xfId="0" applyBorder="1" applyFill="1" applyFont="1" applyNumberFormat="1"/>
    <xf borderId="1" fillId="0" fontId="0" numFmtId="2" xfId="0" applyBorder="1" applyFont="1" applyNumberFormat="1"/>
    <xf borderId="0" fillId="0" fontId="1" numFmtId="0" xfId="0" applyFont="1"/>
    <xf borderId="0" fillId="0" fontId="1" numFmtId="2" xfId="0" applyFont="1" applyNumberFormat="1"/>
    <xf borderId="0" fillId="4" fontId="1" numFmtId="2" xfId="0" applyBorder="1" applyFill="1" applyFont="1" applyNumberFormat="1"/>
    <xf borderId="1" fillId="0" fontId="1" numFmtId="164" xfId="0" applyBorder="1" applyFont="1" applyNumberFormat="1"/>
    <xf borderId="0" fillId="0" fontId="0" numFmtId="164" xfId="0" applyFont="1" applyNumberFormat="1"/>
    <xf borderId="0" fillId="0" fontId="0" numFmtId="165" xfId="0" applyFont="1" applyNumberFormat="1"/>
    <xf borderId="0" fillId="4" fontId="0" numFmtId="165" xfId="0" applyBorder="1" applyFont="1" applyNumberFormat="1"/>
    <xf borderId="0" fillId="0" fontId="1" numFmtId="165" xfId="0" applyFont="1" applyNumberFormat="1"/>
    <xf borderId="2" fillId="5" fontId="2" numFmtId="0" xfId="0" applyBorder="1" applyFill="1" applyFont="1"/>
    <xf borderId="2" fillId="5" fontId="0" numFmtId="164" xfId="0" applyBorder="1" applyFont="1" applyNumberFormat="1"/>
    <xf borderId="2" fillId="5" fontId="3" numFmtId="2" xfId="0" applyBorder="1" applyFont="1" applyNumberFormat="1"/>
    <xf borderId="2" fillId="5" fontId="0" numFmtId="2" xfId="0" applyBorder="1" applyFont="1" applyNumberFormat="1"/>
    <xf borderId="2" fillId="5" fontId="1" numFmtId="165" xfId="0" applyBorder="1" applyFont="1" applyNumberFormat="1"/>
    <xf borderId="0" fillId="5" fontId="0" numFmtId="165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12</xdr:col>
      <xdr:colOff>0</xdr:colOff>
      <xdr:row>0</xdr:row>
      <xdr:rowOff>85725</xdr:rowOff>
    </xdr:from>
    <xdr:to>
      <xdr:col>23</xdr:col>
      <xdr:colOff>0</xdr:colOff>
      <xdr:row>23</xdr:row>
      <xdr:rowOff>85725</xdr:rowOff>
    </xdr:to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7858125" cy="438150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2.63" defaultRowHeight="15.0"/>
  <cols>
    <col customWidth="1" min="1" max="26" width="9.38"/>
  </cols>
  <sheetData>
    <row r="1">
      <c r="A1" s="1" t="s">
        <v>0</v>
      </c>
    </row>
    <row r="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/>
    </row>
    <row r="3">
      <c r="A3" s="1" t="s">
        <v>10</v>
      </c>
      <c r="B3" s="3">
        <v>38.0</v>
      </c>
      <c r="C3" s="4">
        <v>3.4</v>
      </c>
      <c r="D3" s="4">
        <v>19.47</v>
      </c>
      <c r="E3" s="4">
        <v>24.62</v>
      </c>
      <c r="F3" s="4">
        <v>2.07</v>
      </c>
      <c r="G3" s="4">
        <v>0.35</v>
      </c>
      <c r="H3" s="4">
        <v>0.004</v>
      </c>
      <c r="I3" s="4">
        <v>26.91</v>
      </c>
      <c r="J3" s="4">
        <f t="shared" ref="J3:J5" si="1">B3*I3/100</f>
        <v>10.2258</v>
      </c>
    </row>
    <row r="4">
      <c r="A4" s="5" t="s">
        <v>11</v>
      </c>
      <c r="B4" s="4">
        <v>53.0</v>
      </c>
      <c r="C4" s="4">
        <v>2.5</v>
      </c>
      <c r="D4" s="4">
        <v>9.39</v>
      </c>
      <c r="E4" s="4">
        <v>40.7</v>
      </c>
      <c r="F4" s="4">
        <v>0.24</v>
      </c>
      <c r="G4" s="4">
        <v>0.2</v>
      </c>
      <c r="H4" s="4">
        <v>0.004</v>
      </c>
      <c r="I4" s="4">
        <v>15.64</v>
      </c>
      <c r="J4" s="4">
        <f t="shared" si="1"/>
        <v>8.2892</v>
      </c>
    </row>
    <row r="5">
      <c r="A5" s="6" t="s">
        <v>12</v>
      </c>
      <c r="B5" s="7">
        <v>9.0</v>
      </c>
      <c r="C5" s="7">
        <v>3.6</v>
      </c>
      <c r="D5" s="7">
        <v>17.0</v>
      </c>
      <c r="E5" s="7">
        <v>6.3</v>
      </c>
      <c r="F5" s="7">
        <v>0.2</v>
      </c>
      <c r="G5" s="7">
        <v>0.1</v>
      </c>
      <c r="H5" s="7">
        <v>0.6</v>
      </c>
      <c r="I5" s="7">
        <v>86.0</v>
      </c>
      <c r="J5" s="7">
        <f t="shared" si="1"/>
        <v>7.74</v>
      </c>
    </row>
    <row r="6">
      <c r="B6" s="4"/>
      <c r="C6" s="4"/>
      <c r="D6" s="4"/>
      <c r="E6" s="4"/>
      <c r="F6" s="4"/>
      <c r="G6" s="4"/>
      <c r="H6" s="4"/>
      <c r="I6" s="4"/>
      <c r="J6" s="4"/>
    </row>
    <row r="7">
      <c r="B7" s="4"/>
      <c r="C7" s="4"/>
      <c r="D7" s="4"/>
      <c r="E7" s="4"/>
      <c r="F7" s="4"/>
      <c r="G7" s="4"/>
      <c r="H7" s="4"/>
      <c r="I7" s="4"/>
      <c r="J7" s="4"/>
    </row>
    <row r="8">
      <c r="B8" s="4"/>
      <c r="C8" s="4"/>
      <c r="D8" s="4"/>
      <c r="E8" s="4"/>
      <c r="F8" s="4"/>
      <c r="G8" s="4"/>
      <c r="H8" s="4"/>
      <c r="I8" s="4"/>
      <c r="J8" s="4"/>
    </row>
    <row r="9">
      <c r="A9" s="8" t="s">
        <v>13</v>
      </c>
      <c r="B9" s="9">
        <f>SUM(B3:B8)</f>
        <v>100</v>
      </c>
      <c r="C9" s="10">
        <f t="shared" ref="C9:I9" si="2">SUM(C12:C14)</f>
        <v>2.941</v>
      </c>
      <c r="D9" s="10">
        <f t="shared" si="2"/>
        <v>13.9053</v>
      </c>
      <c r="E9" s="10">
        <f t="shared" si="2"/>
        <v>31.4936</v>
      </c>
      <c r="F9" s="10">
        <f t="shared" si="2"/>
        <v>0.9318</v>
      </c>
      <c r="G9" s="10">
        <f t="shared" si="2"/>
        <v>0.248</v>
      </c>
      <c r="H9" s="10">
        <f t="shared" si="2"/>
        <v>5.764</v>
      </c>
      <c r="I9" s="10">
        <f t="shared" si="2"/>
        <v>15.753</v>
      </c>
      <c r="J9" s="10">
        <f>SUM(J3:J8)</f>
        <v>26.255</v>
      </c>
    </row>
    <row r="10">
      <c r="A10" s="1" t="s">
        <v>14</v>
      </c>
      <c r="B10" s="4"/>
      <c r="C10" s="4">
        <v>7.2</v>
      </c>
      <c r="D10" s="4">
        <v>16.0</v>
      </c>
      <c r="E10" s="4"/>
      <c r="F10" s="4">
        <v>0.017</v>
      </c>
      <c r="G10" s="4">
        <v>0.009</v>
      </c>
      <c r="H10" s="4"/>
      <c r="I10" s="4"/>
      <c r="J10" s="4"/>
    </row>
    <row r="11">
      <c r="A11" s="1" t="s">
        <v>15</v>
      </c>
      <c r="B11" s="4"/>
      <c r="C11" s="4">
        <f t="shared" ref="C11:G11" si="3">C9-C10</f>
        <v>-4.259</v>
      </c>
      <c r="D11" s="4">
        <f t="shared" si="3"/>
        <v>-2.0947</v>
      </c>
      <c r="E11" s="4">
        <f t="shared" si="3"/>
        <v>31.4936</v>
      </c>
      <c r="F11" s="4">
        <f t="shared" si="3"/>
        <v>0.9148</v>
      </c>
      <c r="G11" s="4">
        <f t="shared" si="3"/>
        <v>0.239</v>
      </c>
      <c r="H11" s="4"/>
      <c r="I11" s="4"/>
      <c r="J11" s="4"/>
    </row>
    <row r="12">
      <c r="A12" s="1" t="s">
        <v>16</v>
      </c>
      <c r="B12" s="4">
        <f t="shared" ref="B12:B14" si="4">B3*C3/100</f>
        <v>1.292</v>
      </c>
      <c r="C12" s="4">
        <f t="shared" ref="C12:C14" si="5">B3*C3/100</f>
        <v>1.292</v>
      </c>
      <c r="D12" s="4">
        <f t="shared" ref="D12:D14" si="6">B3*D3/100</f>
        <v>7.3986</v>
      </c>
      <c r="E12" s="4">
        <f t="shared" ref="E12:E14" si="7">B3*E3/100</f>
        <v>9.3556</v>
      </c>
      <c r="F12" s="4">
        <f t="shared" ref="F12:F14" si="8">B3*F3/100</f>
        <v>0.7866</v>
      </c>
      <c r="G12" s="4">
        <f t="shared" ref="G12:G14" si="9">B3*G3/100</f>
        <v>0.133</v>
      </c>
      <c r="H12" s="4">
        <f t="shared" ref="H12:H14" si="10">B3*H3</f>
        <v>0.152</v>
      </c>
      <c r="I12" s="4">
        <f t="shared" ref="I12:I14" si="11">I20*I3/100</f>
        <v>6.13548</v>
      </c>
      <c r="J12" s="4"/>
    </row>
    <row r="13">
      <c r="A13" s="5" t="s">
        <v>17</v>
      </c>
      <c r="B13" s="4">
        <f t="shared" si="4"/>
        <v>1.325</v>
      </c>
      <c r="C13" s="4">
        <f t="shared" si="5"/>
        <v>1.325</v>
      </c>
      <c r="D13" s="4">
        <f t="shared" si="6"/>
        <v>4.9767</v>
      </c>
      <c r="E13" s="4">
        <f t="shared" si="7"/>
        <v>21.571</v>
      </c>
      <c r="F13" s="4">
        <f t="shared" si="8"/>
        <v>0.1272</v>
      </c>
      <c r="G13" s="4">
        <f t="shared" si="9"/>
        <v>0.106</v>
      </c>
      <c r="H13" s="4">
        <f t="shared" si="10"/>
        <v>0.212</v>
      </c>
      <c r="I13" s="4">
        <f t="shared" si="11"/>
        <v>4.97352</v>
      </c>
      <c r="J13" s="4"/>
    </row>
    <row r="14">
      <c r="A14" s="6" t="s">
        <v>18</v>
      </c>
      <c r="B14" s="7">
        <f t="shared" si="4"/>
        <v>0.324</v>
      </c>
      <c r="C14" s="7">
        <f t="shared" si="5"/>
        <v>0.324</v>
      </c>
      <c r="D14" s="7">
        <f t="shared" si="6"/>
        <v>1.53</v>
      </c>
      <c r="E14" s="7">
        <f t="shared" si="7"/>
        <v>0.567</v>
      </c>
      <c r="F14" s="7">
        <f t="shared" si="8"/>
        <v>0.018</v>
      </c>
      <c r="G14" s="7">
        <f t="shared" si="9"/>
        <v>0.009</v>
      </c>
      <c r="H14" s="7">
        <f t="shared" si="10"/>
        <v>5.4</v>
      </c>
      <c r="I14" s="7">
        <f t="shared" si="11"/>
        <v>4.644</v>
      </c>
      <c r="J14" s="7"/>
    </row>
    <row r="15">
      <c r="B15" s="4"/>
      <c r="C15" s="4"/>
      <c r="D15" s="4"/>
      <c r="E15" s="4"/>
      <c r="F15" s="4"/>
      <c r="G15" s="4"/>
      <c r="H15" s="4"/>
      <c r="I15" s="4"/>
      <c r="J15" s="4"/>
    </row>
    <row r="16">
      <c r="C16" s="1">
        <v>40.0</v>
      </c>
    </row>
    <row r="17">
      <c r="A17" s="11" t="s">
        <v>19</v>
      </c>
      <c r="B17" s="12">
        <v>500.0</v>
      </c>
    </row>
    <row r="18">
      <c r="A18" s="11" t="s">
        <v>20</v>
      </c>
      <c r="B18" s="13">
        <f>B17*12/100</f>
        <v>60</v>
      </c>
    </row>
    <row r="19">
      <c r="A19" s="2" t="s">
        <v>21</v>
      </c>
      <c r="B19" s="14">
        <f>B18*J9/100</f>
        <v>15.753</v>
      </c>
      <c r="C19" s="2" t="s">
        <v>3</v>
      </c>
      <c r="D19" s="2" t="s">
        <v>4</v>
      </c>
      <c r="E19" s="2" t="s">
        <v>5</v>
      </c>
      <c r="F19" s="2" t="s">
        <v>6</v>
      </c>
      <c r="G19" s="2" t="s">
        <v>7</v>
      </c>
      <c r="H19" s="2" t="s">
        <v>8</v>
      </c>
      <c r="I19" s="2" t="s">
        <v>22</v>
      </c>
      <c r="J19" s="2"/>
      <c r="K19" s="2" t="s">
        <v>23</v>
      </c>
    </row>
    <row r="20">
      <c r="A20" s="1" t="s">
        <v>10</v>
      </c>
      <c r="B20" s="15">
        <f t="shared" ref="B20:B22" si="12">B3*$B$19/100</f>
        <v>5.98614</v>
      </c>
      <c r="C20" s="15">
        <f t="shared" ref="C20:C22" si="13">B20*C3</f>
        <v>20.352876</v>
      </c>
      <c r="D20" s="4">
        <f t="shared" ref="D20:D22" si="14">B20*D3*10</f>
        <v>1165.501458</v>
      </c>
      <c r="E20" s="4">
        <f t="shared" ref="E20:E22" si="15">B20*E3*10</f>
        <v>1473.787668</v>
      </c>
      <c r="F20" s="4">
        <f t="shared" ref="F20:F22" si="16">B20*F3*10</f>
        <v>123.913098</v>
      </c>
      <c r="G20" s="4">
        <f t="shared" ref="G20:G22" si="17">B20*G3*10</f>
        <v>20.95149</v>
      </c>
      <c r="H20" s="15">
        <f t="shared" ref="H20:H22" si="18">I20*H3</f>
        <v>0.0912</v>
      </c>
      <c r="I20" s="16">
        <f t="shared" ref="I20:I22" si="19">$B$18*B3/100</f>
        <v>22.8</v>
      </c>
      <c r="J20" s="16"/>
      <c r="K20" s="17">
        <f t="shared" ref="K20:K23" si="20">I20*2.2</f>
        <v>50.16</v>
      </c>
    </row>
    <row r="21">
      <c r="A21" s="5" t="s">
        <v>11</v>
      </c>
      <c r="B21" s="15">
        <f t="shared" si="12"/>
        <v>8.34909</v>
      </c>
      <c r="C21" s="15">
        <f t="shared" si="13"/>
        <v>20.872725</v>
      </c>
      <c r="D21" s="4">
        <f t="shared" si="14"/>
        <v>783.979551</v>
      </c>
      <c r="E21" s="4">
        <f t="shared" si="15"/>
        <v>3398.07963</v>
      </c>
      <c r="F21" s="4">
        <f t="shared" si="16"/>
        <v>20.037816</v>
      </c>
      <c r="G21" s="4">
        <f t="shared" si="17"/>
        <v>16.69818</v>
      </c>
      <c r="H21" s="15">
        <f t="shared" si="18"/>
        <v>0.1272</v>
      </c>
      <c r="I21" s="18">
        <f t="shared" si="19"/>
        <v>31.8</v>
      </c>
      <c r="J21" s="18"/>
      <c r="K21" s="17">
        <f t="shared" si="20"/>
        <v>69.96</v>
      </c>
    </row>
    <row r="22">
      <c r="A22" s="1" t="s">
        <v>12</v>
      </c>
      <c r="B22" s="15">
        <f t="shared" si="12"/>
        <v>1.41777</v>
      </c>
      <c r="C22" s="15">
        <f t="shared" si="13"/>
        <v>5.103972</v>
      </c>
      <c r="D22" s="4">
        <f t="shared" si="14"/>
        <v>241.0209</v>
      </c>
      <c r="E22" s="4">
        <f t="shared" si="15"/>
        <v>89.31951</v>
      </c>
      <c r="F22" s="4">
        <f t="shared" si="16"/>
        <v>2.83554</v>
      </c>
      <c r="G22" s="4">
        <f t="shared" si="17"/>
        <v>1.41777</v>
      </c>
      <c r="H22" s="15">
        <f t="shared" si="18"/>
        <v>3.24</v>
      </c>
      <c r="I22" s="18">
        <f t="shared" si="19"/>
        <v>5.4</v>
      </c>
      <c r="J22" s="18"/>
      <c r="K22" s="17">
        <f t="shared" si="20"/>
        <v>11.88</v>
      </c>
    </row>
    <row r="23">
      <c r="A23" s="19" t="s">
        <v>13</v>
      </c>
      <c r="B23" s="20">
        <f t="shared" ref="B23:I23" si="21">SUM(B20:B22)</f>
        <v>15.753</v>
      </c>
      <c r="C23" s="20">
        <f t="shared" si="21"/>
        <v>46.329573</v>
      </c>
      <c r="D23" s="21">
        <f t="shared" si="21"/>
        <v>2190.501909</v>
      </c>
      <c r="E23" s="22">
        <f t="shared" si="21"/>
        <v>4961.186808</v>
      </c>
      <c r="F23" s="22">
        <f t="shared" si="21"/>
        <v>146.786454</v>
      </c>
      <c r="G23" s="22">
        <f t="shared" si="21"/>
        <v>39.06744</v>
      </c>
      <c r="H23" s="22">
        <f t="shared" si="21"/>
        <v>3.4584</v>
      </c>
      <c r="I23" s="23">
        <f t="shared" si="21"/>
        <v>60</v>
      </c>
      <c r="J23" s="23"/>
      <c r="K23" s="24">
        <f t="shared" si="20"/>
        <v>132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2.63" defaultRowHeight="15.0"/>
  <cols>
    <col customWidth="1" min="1" max="26" width="9.38"/>
  </cols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2.63" defaultRowHeight="15.0"/>
  <cols>
    <col customWidth="1" min="1" max="26" width="9.38"/>
  </cols>
  <sheetData/>
  <drawing r:id="rId1"/>
</worksheet>
</file>